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5.xml.rels" ContentType="application/vnd.openxmlformats-package.relationships+xml"/>
  <Override PartName="/xl/worksheets/_rels/sheet8.xml.rels" ContentType="application/vnd.openxmlformats-package.relationships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charts/chart9.xml" ContentType="application/vnd.openxmlformats-officedocument.drawingml.char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Índex" sheetId="1" state="visible" r:id="rId2"/>
    <sheet name="Dades generals - 2019" sheetId="2" state="visible" r:id="rId3"/>
    <sheet name="Dades per operadors" sheetId="3" state="visible" r:id="rId4"/>
    <sheet name="Dades per línies" sheetId="4" state="visible" r:id="rId5"/>
    <sheet name="Gràfiques - 2019" sheetId="5" state="visible" r:id="rId6"/>
    <sheet name="Evolució per títols" sheetId="6" state="visible" r:id="rId7"/>
    <sheet name="Evolució per zones" sheetId="7" state="visible" r:id="rId8"/>
    <sheet name="Gràfiques evolució" sheetId="8" state="visible" r:id="rId9"/>
  </sheets>
  <definedNames>
    <definedName function="false" hidden="false" name="COORD" vbProcedure="false">#REF!</definedName>
    <definedName function="false" hidden="false" name="EMT" vbProcedure="false">#REF!</definedName>
    <definedName function="false" hidden="false" name="FGV" vbProcedure="false">#REF!</definedName>
    <definedName function="false" hidden="false" name="Para_Logista_Consulta" vbProcedure="false">#REF!</definedName>
    <definedName function="false" hidden="false" name="__shared_10_0_0" vbProcedure="false">SUM(#REF!)</definedName>
    <definedName function="false" hidden="false" name="__shared_10_10_0" vbProcedure="false">SUM(#REF!)</definedName>
    <definedName function="false" hidden="false" name="__shared_10_11_0" vbProcedure="false">SUM(#REF!)</definedName>
    <definedName function="false" hidden="false" name="__shared_10_12_0" vbProcedure="false">SUM(#REF!)</definedName>
    <definedName function="false" hidden="false" name="__shared_10_13_0" vbProcedure="false">SUM(#REF!)</definedName>
    <definedName function="false" hidden="false" name="__shared_10_14_0" vbProcedure="false">SUM(#REF!)</definedName>
    <definedName function="false" hidden="false" name="__shared_10_15_0" vbProcedure="false">SUM(#REF!)</definedName>
    <definedName function="false" hidden="false" name="__shared_10_16_0" vbProcedure="false">SUM(#REF!)</definedName>
    <definedName function="false" hidden="false" name="__shared_10_17_0" vbProcedure="false">SUM(#REF!)</definedName>
    <definedName function="false" hidden="false" name="__shared_10_18_0" vbProcedure="false">+#REF!+#REF!+#REF!+#REF!</definedName>
    <definedName function="false" hidden="false" name="__shared_10_19_0" vbProcedure="false">+#REF!+#REF!+#REF!+#REF!</definedName>
    <definedName function="false" hidden="false" name="__shared_10_1_0" vbProcedure="false">+#REF!*#REF!</definedName>
    <definedName function="false" hidden="false" name="__shared_10_20_0" vbProcedure="false">SUM(#REF!)</definedName>
    <definedName function="false" hidden="false" name="__shared_10_21_0" vbProcedure="false">SUM(#REF!)</definedName>
    <definedName function="false" hidden="false" name="__shared_10_30_0" vbProcedure="false">SUM(#REF!)</definedName>
    <definedName function="false" hidden="false" name="__shared_10_31_0" vbProcedure="false">SUM(#REF!)</definedName>
    <definedName function="false" hidden="false" name="__shared_10_32_0" vbProcedure="false">+#REF!*#REF!</definedName>
    <definedName function="false" hidden="false" name="__shared_10_34_0" vbProcedure="false">SUM(#REF!)</definedName>
    <definedName function="false" hidden="false" name="__shared_10_3_0" vbProcedure="false">+#REF!*#REF!</definedName>
    <definedName function="false" hidden="false" name="__shared_10_41_0" vbProcedure="false">SUM(#REF!)</definedName>
    <definedName function="false" hidden="false" name="__shared_10_42_0" vbProcedure="false">SUM(#REF!)</definedName>
    <definedName function="false" hidden="false" name="__shared_10_45_0" vbProcedure="false">+#REF!*#REF!*0.5</definedName>
    <definedName function="false" hidden="false" name="__shared_10_47_0" vbProcedure="false">SUM(#REF!)</definedName>
    <definedName function="false" hidden="false" name="__shared_10_56_0" vbProcedure="false">SUM(#REF!)</definedName>
    <definedName function="false" hidden="false" name="__shared_10_57_0" vbProcedure="false">SUM(#REF!)</definedName>
    <definedName function="false" hidden="false" name="__shared_10_5_0" vbProcedure="false">+#REF!*#REF!</definedName>
    <definedName function="false" hidden="false" name="__shared_10_62_0" vbProcedure="false">SUM(#REF!)</definedName>
    <definedName function="false" hidden="false" name="__shared_10_63_0" vbProcedure="false">SUM(#REF!)</definedName>
    <definedName function="false" hidden="false" name="__shared_10_64_0" vbProcedure="false">SUM(#REF!)</definedName>
    <definedName function="false" hidden="false" name="__shared_10_65_0" vbProcedure="false">+#REF!+#REF!+#REF!+#REF!</definedName>
    <definedName function="false" hidden="false" name="__shared_10_66_0" vbProcedure="false">+#REF!+#REF!+#REF!+#REF!</definedName>
    <definedName function="false" hidden="false" name="__shared_10_6_0" vbProcedure="false">SUM(#REF!)</definedName>
    <definedName function="false" hidden="false" name="__shared_10_75_0" vbProcedure="false">SUM(#REF!)</definedName>
    <definedName function="false" hidden="false" name="__shared_10_76_0" vbProcedure="false">SUM(#REF!)</definedName>
    <definedName function="false" hidden="false" name="__shared_10_77_0" vbProcedure="false">+#REF!*#REF!</definedName>
    <definedName function="false" hidden="false" name="__shared_10_79_0" vbProcedure="false">SUM(#REF!)</definedName>
    <definedName function="false" hidden="false" name="__shared_10_7_0" vbProcedure="false">SUM(#REF!)</definedName>
    <definedName function="false" hidden="false" name="__shared_10_86_0" vbProcedure="false">SUM(#REF!)</definedName>
    <definedName function="false" hidden="false" name="__shared_10_8_0" vbProcedure="false">SUM(#REF!)</definedName>
    <definedName function="false" hidden="false" name="__shared_10_91_0" vbProcedure="false">+#REF!+#REF!+#REF!+#REF!</definedName>
    <definedName function="false" hidden="false" name="__shared_10_92_0" vbProcedure="false">SUM(#REF!)</definedName>
    <definedName function="false" hidden="false" name="__shared_10_93_0" vbProcedure="false">SUM(#REF!)</definedName>
    <definedName function="false" hidden="false" name="__shared_10_94_0" vbProcedure="false">SUM(#REF!)</definedName>
    <definedName function="false" hidden="false" name="__shared_10_95_0" vbProcedure="false">SUM(#REF!)</definedName>
    <definedName function="false" hidden="false" name="__shared_10_9_0" vbProcedure="false">SUM(#REF!)</definedName>
    <definedName function="false" hidden="false" name="__shared_11_0_0" vbProcedure="false">+#REF!*#REF!</definedName>
    <definedName function="false" hidden="false" name="__shared_11_10_0" vbProcedure="false">+#REF!*#REF!</definedName>
    <definedName function="false" hidden="false" name="__shared_11_11_0" vbProcedure="false">+#REF!*16</definedName>
    <definedName function="false" hidden="false" name="__shared_11_12_0" vbProcedure="false">+#REF!*#REF!</definedName>
    <definedName function="false" hidden="false" name="__shared_11_13_0" vbProcedure="false">+#REF!*16</definedName>
    <definedName function="false" hidden="false" name="__shared_11_1_0" vbProcedure="false">+#REF!*16</definedName>
    <definedName function="false" hidden="false" name="__shared_11_2_0" vbProcedure="false">+#REF!</definedName>
    <definedName function="false" hidden="false" name="__shared_11_3_0" vbProcedure="false">+#REF!*#REF!</definedName>
    <definedName function="false" hidden="false" name="__shared_11_4_0" vbProcedure="false">+#REF!*16</definedName>
    <definedName function="false" hidden="false" name="__shared_11_5_0" vbProcedure="false">1.0244*1.023</definedName>
    <definedName function="false" hidden="false" name="__shared_11_6_0" vbProcedure="false">+#REF!*#REF!</definedName>
    <definedName function="false" hidden="false" name="__shared_11_7_0" vbProcedure="false">+#REF!*16</definedName>
    <definedName function="false" hidden="false" name="__shared_11_8_0" vbProcedure="false">+#REF!*#REF!</definedName>
    <definedName function="false" hidden="false" name="__shared_11_9_0" vbProcedure="false">+#REF!*16</definedName>
    <definedName function="false" hidden="false" name="__shared_12_16_0" vbProcedure="false">+#REF!+#REF!+#REF!+#REF!+#REF!+#REF!</definedName>
    <definedName function="false" hidden="false" name="__shared_12_17_0" vbProcedure="false">+#REF!+#REF!+#REF!+#REF!+#REF!+#REF!</definedName>
    <definedName function="false" hidden="false" name="__shared_12_18_0" vbProcedure="false">+#REF!+#REF!+#REF!+#REF!+#REF!+#REF!</definedName>
    <definedName function="false" hidden="false" name="__shared_13_11_0" vbProcedure="false">+#REF!/#REF!</definedName>
    <definedName function="false" hidden="false" name="__shared_13_13_0" vbProcedure="false">#REF!+#REF!+#REF!+#REF!+#REF!+#REF!</definedName>
    <definedName function="false" hidden="false" name="__shared_13_14_0" vbProcedure="false">#REF!+#REF!+#REF!+#REF!+#REF!+#REF!</definedName>
    <definedName function="false" hidden="false" name="__shared_13_15_0" vbProcedure="false">#REF!+#REF!+#REF!+#REF!+#REF!+#REF!</definedName>
    <definedName function="false" hidden="false" name="__shared_13_16_0" vbProcedure="false">#REF!+#REF!+#REF!+#REF!+#REF!+#REF!</definedName>
    <definedName function="false" hidden="false" name="__shared_13_17_0" vbProcedure="false">#REF!+#REF!+#REF!+#REF!+#REF!+#REF!</definedName>
    <definedName function="false" hidden="false" name="__shared_13_18_0" vbProcedure="false">#REF!+#REF!+#REF!+#REF!+#REF!+#REF!</definedName>
    <definedName function="false" hidden="false" name="__shared_13_19_0" vbProcedure="false">#REF!+#REF!+#REF!+#REF!+#REF!+#REF!</definedName>
    <definedName function="false" hidden="false" name="__shared_13_1_0" vbProcedure="false">SUM(#REF!)</definedName>
    <definedName function="false" hidden="false" name="__shared_13_20_0" vbProcedure="false">#REF!+#REF!+#REF!+#REF!+#REF!+#REF!</definedName>
    <definedName function="false" hidden="false" name="__shared_13_21_0" vbProcedure="false">+#REF!/#REF!</definedName>
    <definedName function="false" hidden="false" name="__shared_13_22_0" vbProcedure="false">1-#REF!</definedName>
    <definedName function="false" hidden="false" name="__shared_13_24_0" vbProcedure="false">SUM(#REF!)</definedName>
    <definedName function="false" hidden="false" name="__shared_13_28_0" vbProcedure="false">SUM(#REF!)</definedName>
    <definedName function="false" hidden="false" name="__shared_13_30_0" vbProcedure="false">+#REF!/(#REF!+#REF!+#REF!+#REF!)</definedName>
    <definedName function="false" hidden="false" name="__shared_13_31_0" vbProcedure="false">+#REF!/(#REF!+#REF!+#REF!+#REF!)</definedName>
    <definedName function="false" hidden="false" name="__shared_13_32_0" vbProcedure="false">+#REF!/(#REF!+#REF!+#REF!+#REF!)</definedName>
    <definedName function="false" hidden="false" name="__shared_13_33_0" vbProcedure="false">+#REF!/(#REF!+#REF!+#REF!+#REF!)</definedName>
    <definedName function="false" hidden="false" name="__shared_13_34_0" vbProcedure="false">SUM(#REF!)</definedName>
    <definedName function="false" hidden="false" name="__shared_13_36_0" vbProcedure="false">+#REF!+#REF!+#REF!</definedName>
    <definedName function="false" hidden="false" name="__shared_13_37_0" vbProcedure="false">+#REF!+#REF!+#REF!</definedName>
    <definedName function="false" hidden="false" name="__shared_13_38_0" vbProcedure="false">+#REF!+#REF!+#REF!</definedName>
    <definedName function="false" hidden="false" name="__shared_13_39_0" vbProcedure="false">+#REF!+#REF!</definedName>
    <definedName function="false" hidden="false" name="__shared_13_3_0" vbProcedure="false">SUM(#REF!)</definedName>
    <definedName function="false" hidden="false" name="__shared_13_40_0" vbProcedure="false">+#REF!+#REF!</definedName>
    <definedName function="false" hidden="false" name="__shared_13_41_0" vbProcedure="false">+#REF!+#REF!</definedName>
    <definedName function="false" hidden="false" name="__shared_13_42_0" vbProcedure="false">+#REF!+#REF!</definedName>
    <definedName function="false" hidden="false" name="__shared_13_6_0" vbProcedure="false">SUM(#REF!)</definedName>
    <definedName function="false" hidden="false" name="__shared_13_8_0" vbProcedure="false">SUM(#REF!)</definedName>
    <definedName function="false" hidden="false" name="__shared_13_9_0" vbProcedure="false">SUM(#REF!)</definedName>
    <definedName function="false" hidden="false" name="__shared_16_0_0" vbProcedure="false">SUM(#REF!)</definedName>
    <definedName function="false" hidden="false" name="__shared_16_10_0" vbProcedure="false">SUM(#REF!)</definedName>
    <definedName function="false" hidden="false" name="__shared_16_11_0" vbProcedure="false">SUM(#REF!)</definedName>
    <definedName function="false" hidden="false" name="__shared_16_12_0" vbProcedure="false">SUM(#REF!)</definedName>
    <definedName function="false" hidden="false" name="__shared_16_13_0" vbProcedure="false">SUM(#REF!)</definedName>
    <definedName function="false" hidden="false" name="__shared_16_14_0" vbProcedure="false">SUM(#REF!)</definedName>
    <definedName function="false" hidden="false" name="__shared_16_15_0" vbProcedure="false">+#REF!-#REF!</definedName>
    <definedName function="false" hidden="false" name="__shared_16_16_0" vbProcedure="false">+#REF!-#REF!</definedName>
    <definedName function="false" hidden="false" name="__shared_16_17_0" vbProcedure="false">+#REF!-#REF!</definedName>
    <definedName function="false" hidden="false" name="__shared_16_18_0" vbProcedure="false">+#REF!-#REF!</definedName>
    <definedName function="false" hidden="false" name="__shared_16_1_0" vbProcedure="false">SUM(#REF!)</definedName>
    <definedName function="false" hidden="false" name="__shared_16_2_0" vbProcedure="false">SUM(#REF!)</definedName>
    <definedName function="false" hidden="false" name="__shared_16_3_0" vbProcedure="false">SUM(#REF!)</definedName>
    <definedName function="false" hidden="false" name="__shared_16_4_0" vbProcedure="false">SUM(#REF!)</definedName>
    <definedName function="false" hidden="false" name="__shared_16_5_0" vbProcedure="false">SUM(#REF!)</definedName>
    <definedName function="false" hidden="false" name="__shared_16_6_0" vbProcedure="false">SUM(#REF!)</definedName>
    <definedName function="false" hidden="false" name="__shared_16_7_0" vbProcedure="false">SUM(#REF!)</definedName>
    <definedName function="false" hidden="false" name="__shared_16_8_0" vbProcedure="false">SUM(#REF!)</definedName>
    <definedName function="false" hidden="false" name="__shared_16_9_0" vbProcedure="false">SUM(#REF!)</definedName>
    <definedName function="false" hidden="false" name="__shared_2_0_0" vbProcedure="false">SUM(#REF!)</definedName>
    <definedName function="false" hidden="false" name="__shared_2_100_0" vbProcedure="false">+#REF!*#REF!</definedName>
    <definedName function="false" hidden="false" name="__shared_2_101_0" vbProcedure="false">SUM(#REF!)</definedName>
    <definedName function="false" hidden="false" name="__shared_2_102_0" vbProcedure="false">SUM(#REF!)</definedName>
    <definedName function="false" hidden="false" name="__shared_2_103_0" vbProcedure="false">+#REF!*#REF!</definedName>
    <definedName function="false" hidden="false" name="__shared_2_104_0" vbProcedure="false">+#REF!*#REF!</definedName>
    <definedName function="false" hidden="false" name="__shared_2_105_0" vbProcedure="false">+#REF!*#REF!</definedName>
    <definedName function="false" hidden="false" name="__shared_2_106_0" vbProcedure="false">+#REF!*#REF!</definedName>
    <definedName function="false" hidden="false" name="__shared_2_107_0" vbProcedure="false">+#REF!*#REF!</definedName>
    <definedName function="false" hidden="false" name="__shared_2_108_0" vbProcedure="false">+#REF!*#REF!</definedName>
    <definedName function="false" hidden="false" name="__shared_2_109_0" vbProcedure="false">+#REF!*#REF!</definedName>
    <definedName function="false" hidden="false" name="__shared_2_10_0" vbProcedure="false">SUM(#REF!)</definedName>
    <definedName function="false" hidden="false" name="__shared_2_110_0" vbProcedure="false">+#REF!*#REF!</definedName>
    <definedName function="false" hidden="false" name="__shared_2_111_0" vbProcedure="false">+#REF!*#REF!</definedName>
    <definedName function="false" hidden="false" name="__shared_2_112_0" vbProcedure="false">+#REF!*#REF!</definedName>
    <definedName function="false" hidden="false" name="__shared_2_113_0" vbProcedure="false">+#REF!*#REF!</definedName>
    <definedName function="false" hidden="false" name="__shared_2_114_0" vbProcedure="false">SUM(#REF!)</definedName>
    <definedName function="false" hidden="false" name="__shared_2_115_0" vbProcedure="false">+#REF!*#REF!</definedName>
    <definedName function="false" hidden="false" name="__shared_2_116_0" vbProcedure="false">+#REF!*#REF!</definedName>
    <definedName function="false" hidden="false" name="__shared_2_117_0" vbProcedure="false">+#REF!*#REF!</definedName>
    <definedName function="false" hidden="false" name="__shared_2_118_0" vbProcedure="false">+#REF!*#REF!</definedName>
    <definedName function="false" hidden="false" name="__shared_2_119_0" vbProcedure="false">SUM(#REF!)</definedName>
    <definedName function="false" hidden="false" name="__shared_2_11_0" vbProcedure="false">SUM(#REF!)</definedName>
    <definedName function="false" hidden="false" name="__shared_2_120_0" vbProcedure="false">SUM(#REF!)</definedName>
    <definedName function="false" hidden="false" name="__shared_2_121_0" vbProcedure="false">+#REF!*#REF!</definedName>
    <definedName function="false" hidden="false" name="__shared_2_122_0" vbProcedure="false">+#REF!*#REF!</definedName>
    <definedName function="false" hidden="false" name="__shared_2_123_0" vbProcedure="false">SUM(#REF!)</definedName>
    <definedName function="false" hidden="false" name="__shared_2_124_0" vbProcedure="false">+#REF!*#REF!</definedName>
    <definedName function="false" hidden="false" name="__shared_2_125_0" vbProcedure="false">+#REF!*#REF!</definedName>
    <definedName function="false" hidden="false" name="__shared_2_126_0" vbProcedure="false">+#REF!*#REF!</definedName>
    <definedName function="false" hidden="false" name="__shared_2_127_0" vbProcedure="false">+#REF!*#REF!</definedName>
    <definedName function="false" hidden="false" name="__shared_2_128_0" vbProcedure="false">+#REF!*#REF!</definedName>
    <definedName function="false" hidden="false" name="__shared_2_129_0" vbProcedure="false">+#REF!*#REF!</definedName>
    <definedName function="false" hidden="false" name="__shared_2_12_0" vbProcedure="false">SUM(#REF!)</definedName>
    <definedName function="false" hidden="false" name="__shared_2_130_0" vbProcedure="false">+#REF!*#REF!</definedName>
    <definedName function="false" hidden="false" name="__shared_2_131_0" vbProcedure="false">+#REF!*#REF!</definedName>
    <definedName function="false" hidden="false" name="__shared_2_132_0" vbProcedure="false">+#REF!*#REF!</definedName>
    <definedName function="false" hidden="false" name="__shared_2_133_0" vbProcedure="false">SUM(#REF!)</definedName>
    <definedName function="false" hidden="false" name="__shared_2_134_0" vbProcedure="false">+#REF!*#REF!</definedName>
    <definedName function="false" hidden="false" name="__shared_2_135_0" vbProcedure="false">+#REF!*#REF!</definedName>
    <definedName function="false" hidden="false" name="__shared_2_136_0" vbProcedure="false">+#REF!*#REF!</definedName>
    <definedName function="false" hidden="false" name="__shared_2_137_0" vbProcedure="false">+#REF!*#REF!</definedName>
    <definedName function="false" hidden="false" name="__shared_2_138_0" vbProcedure="false">SUM(#REF!)</definedName>
    <definedName function="false" hidden="false" name="__shared_2_139_0" vbProcedure="false">SUM(#REF!)</definedName>
    <definedName function="false" hidden="false" name="__shared_2_13_0" vbProcedure="false">SUM(#REF!)</definedName>
    <definedName function="false" hidden="false" name="__shared_2_140_0" vbProcedure="false">+#REF!*#REF!</definedName>
    <definedName function="false" hidden="false" name="__shared_2_141_0" vbProcedure="false">+#REF!*#REF!</definedName>
    <definedName function="false" hidden="false" name="__shared_2_142_0" vbProcedure="false">+#REF!*#REF!</definedName>
    <definedName function="false" hidden="false" name="__shared_2_143_0" vbProcedure="false">+#REF!*#REF!</definedName>
    <definedName function="false" hidden="false" name="__shared_2_144_0" vbProcedure="false">SUM(#REF!)</definedName>
    <definedName function="false" hidden="false" name="__shared_2_145_0" vbProcedure="false">+#REF!*#REF!</definedName>
    <definedName function="false" hidden="false" name="__shared_2_146_0" vbProcedure="false">+#REF!*#REF!</definedName>
    <definedName function="false" hidden="false" name="__shared_2_147_0" vbProcedure="false">+#REF!*#REF!</definedName>
    <definedName function="false" hidden="false" name="__shared_2_148_0" vbProcedure="false">+#REF!*#REF!</definedName>
    <definedName function="false" hidden="false" name="__shared_2_149_0" vbProcedure="false">+#REF!*#REF!</definedName>
    <definedName function="false" hidden="false" name="__shared_2_14_0" vbProcedure="false">SUM(#REF!)</definedName>
    <definedName function="false" hidden="false" name="__shared_2_150_0" vbProcedure="false">+#REF!*#REF!</definedName>
    <definedName function="false" hidden="false" name="__shared_2_151_0" vbProcedure="false">+#REF!*#REF!</definedName>
    <definedName function="false" hidden="false" name="__shared_2_152_0" vbProcedure="false">SUM(#REF!)</definedName>
    <definedName function="false" hidden="false" name="__shared_2_153_0" vbProcedure="false">+#REF!+#REF!+#REF!+#REF!+#REF!</definedName>
    <definedName function="false" hidden="false" name="__shared_2_154_0" vbProcedure="false">+#REF!+#REF!+#REF!+#REF!+#REF!</definedName>
    <definedName function="false" hidden="false" name="__shared_2_155_0" vbProcedure="false">SUM(#REF!)</definedName>
    <definedName function="false" hidden="false" name="__shared_2_156_0" vbProcedure="false">SUM(#REF!)</definedName>
    <definedName function="false" hidden="false" name="__shared_2_157_0" vbProcedure="false">+#REF!+#REF!+#REF!+#REF!+#REF!</definedName>
    <definedName function="false" hidden="false" name="__shared_2_158_0" vbProcedure="false">+#REF!+#REF!+#REF!+#REF!+#REF!</definedName>
    <definedName function="false" hidden="false" name="__shared_2_159_0" vbProcedure="false">+#REF!+#REF!+#REF!+#REF!+#REF!</definedName>
    <definedName function="false" hidden="false" name="__shared_2_15_0" vbProcedure="false">SUM(#REF!)</definedName>
    <definedName function="false" hidden="false" name="__shared_2_160_0" vbProcedure="false">+#REF!+#REF!+#REF!+#REF!+#REF!</definedName>
    <definedName function="false" hidden="false" name="__shared_2_161_0" vbProcedure="false">+#REF!+#REF!+#REF!+#REF!+#REF!</definedName>
    <definedName function="false" hidden="false" name="__shared_2_162_0" vbProcedure="false">+#REF!+#REF!+#REF!+#REF!+#REF!</definedName>
    <definedName function="false" hidden="false" name="__shared_2_163_0" vbProcedure="false">+#REF!+#REF!+#REF!+#REF!+#REF!</definedName>
    <definedName function="false" hidden="false" name="__shared_2_164_0" vbProcedure="false">+#REF!+#REF!+#REF!+#REF!+#REF!</definedName>
    <definedName function="false" hidden="false" name="__shared_2_165_0" vbProcedure="false">+#REF!+#REF!+#REF!+#REF!+#REF!</definedName>
    <definedName function="false" hidden="false" name="__shared_2_166_0" vbProcedure="false">SUM(#REF!)</definedName>
    <definedName function="false" hidden="false" name="__shared_2_16_0" vbProcedure="false">SUM(#REF!)</definedName>
    <definedName function="false" hidden="false" name="__shared_2_17_0" vbProcedure="false">SUM(#REF!)</definedName>
    <definedName function="false" hidden="false" name="__shared_2_18_0" vbProcedure="false">SUM(#REF!)</definedName>
    <definedName function="false" hidden="false" name="__shared_2_19_0" vbProcedure="false">+#REF!+#REF!+#REF!+#REF!+#REF!</definedName>
    <definedName function="false" hidden="false" name="__shared_2_1_0" vbProcedure="false">SUM(#REF!)</definedName>
    <definedName function="false" hidden="false" name="__shared_2_20_0" vbProcedure="false">SUM(#REF!)</definedName>
    <definedName function="false" hidden="false" name="__shared_2_21_0" vbProcedure="false">+#REF!+#REF!+#REF!+#REF!+#REF!</definedName>
    <definedName function="false" hidden="false" name="__shared_2_22_0" vbProcedure="false">SUM(#REF!)</definedName>
    <definedName function="false" hidden="false" name="__shared_2_23_0" vbProcedure="false">+#REF!+#REF!+#REF!+#REF!+#REF!</definedName>
    <definedName function="false" hidden="false" name="__shared_2_24_0" vbProcedure="false">+#REF!+#REF!+#REF!+#REF!+#REF!</definedName>
    <definedName function="false" hidden="false" name="__shared_2_25_0" vbProcedure="false">+#REF!+#REF!+#REF!+#REF!+#REF!</definedName>
    <definedName function="false" hidden="false" name="__shared_2_26_0" vbProcedure="false">+#REF!+#REF!+#REF!+#REF!+#REF!</definedName>
    <definedName function="false" hidden="false" name="__shared_2_27_0" vbProcedure="false">+#REF!+#REF!+#REF!+#REF!+#REF!</definedName>
    <definedName function="false" hidden="false" name="__shared_2_28_0" vbProcedure="false">+#REF!+#REF!+#REF!+#REF!+#REF!</definedName>
    <definedName function="false" hidden="false" name="__shared_2_29_0" vbProcedure="false">+#REF!+#REF!+#REF!+#REF!+#REF!</definedName>
    <definedName function="false" hidden="false" name="__shared_2_2_0" vbProcedure="false">SUM(#REF!)</definedName>
    <definedName function="false" hidden="false" name="__shared_2_30_0" vbProcedure="false">+#REF!+#REF!+#REF!+#REF!+#REF!</definedName>
    <definedName function="false" hidden="false" name="__shared_2_31_0" vbProcedure="false">+#REF!+#REF!+#REF!+#REF!+#REF!</definedName>
    <definedName function="false" hidden="false" name="__shared_2_32_0" vbProcedure="false">SUM(#REF!)</definedName>
    <definedName function="false" hidden="false" name="__shared_2_34_0" vbProcedure="false">+#REF!-#REF!-#REF!-#REF!</definedName>
    <definedName function="false" hidden="false" name="__shared_2_36_0" vbProcedure="false">+#REF!-#REF!-#REF!-#REF!</definedName>
    <definedName function="false" hidden="false" name="__shared_2_3_0" vbProcedure="false">SUM(#REF!)</definedName>
    <definedName function="false" hidden="false" name="__shared_2_40_0" vbProcedure="false">+#REF!-#REF!-#REF!-#REF!</definedName>
    <definedName function="false" hidden="false" name="__shared_2_46_0" vbProcedure="false">+#REF!-#REF!-#REF!-#REF!</definedName>
    <definedName function="false" hidden="false" name="__shared_2_4_0" vbProcedure="false">SUM(#REF!)</definedName>
    <definedName function="false" hidden="false" name="__shared_2_51_0" vbProcedure="false">+#REF!-#REF!-#REF!-#REF!</definedName>
    <definedName function="false" hidden="false" name="__shared_2_54_0" vbProcedure="false">+#REF!-#REF!-#REF!-#REF!</definedName>
    <definedName function="false" hidden="false" name="__shared_2_57_0" vbProcedure="false">+#REF!</definedName>
    <definedName function="false" hidden="false" name="__shared_2_58_0" vbProcedure="false">+#REF!</definedName>
    <definedName function="false" hidden="false" name="__shared_2_59_0" vbProcedure="false">+#REF!*#REF!</definedName>
    <definedName function="false" hidden="false" name="__shared_2_5_0" vbProcedure="false">SUM(#REF!)</definedName>
    <definedName function="false" hidden="false" name="__shared_2_60_0" vbProcedure="false">+#REF!*#REF!</definedName>
    <definedName function="false" hidden="false" name="__shared_2_61_0" vbProcedure="false">+#REF!*#REF!</definedName>
    <definedName function="false" hidden="false" name="__shared_2_62_0" vbProcedure="false">+#REF!*#REF!</definedName>
    <definedName function="false" hidden="false" name="__shared_2_63_0" vbProcedure="false">SUM(#REF!)</definedName>
    <definedName function="false" hidden="false" name="__shared_2_64_0" vbProcedure="false">SUM(#REF!)</definedName>
    <definedName function="false" hidden="false" name="__shared_2_65_0" vbProcedure="false">+#REF!*#REF!</definedName>
    <definedName function="false" hidden="false" name="__shared_2_66_0" vbProcedure="false">+#REF!*#REF!</definedName>
    <definedName function="false" hidden="false" name="__shared_2_67_0" vbProcedure="false">SUM(#REF!)</definedName>
    <definedName function="false" hidden="false" name="__shared_2_68_0" vbProcedure="false">+#REF!*#REF!</definedName>
    <definedName function="false" hidden="false" name="__shared_2_69_0" vbProcedure="false">+#REF!*#REF!</definedName>
    <definedName function="false" hidden="false" name="__shared_2_6_0" vbProcedure="false">SUM(#REF!)</definedName>
    <definedName function="false" hidden="false" name="__shared_2_70_0" vbProcedure="false">+#REF!*#REF!</definedName>
    <definedName function="false" hidden="false" name="__shared_2_71_0" vbProcedure="false">+#REF!*#REF!</definedName>
    <definedName function="false" hidden="false" name="__shared_2_72_0" vbProcedure="false">+#REF!*#REF!</definedName>
    <definedName function="false" hidden="false" name="__shared_2_73_0" vbProcedure="false">+#REF!*#REF!</definedName>
    <definedName function="false" hidden="false" name="__shared_2_74_0" vbProcedure="false">+#REF!*#REF!</definedName>
    <definedName function="false" hidden="false" name="__shared_2_75_0" vbProcedure="false">+#REF!*#REF!</definedName>
    <definedName function="false" hidden="false" name="__shared_2_76_0" vbProcedure="false">+#REF!*#REF!</definedName>
    <definedName function="false" hidden="false" name="__shared_2_77_0" vbProcedure="false">SUM(#REF!)</definedName>
    <definedName function="false" hidden="false" name="__shared_2_78_0" vbProcedure="false">SUM(#REF!)</definedName>
    <definedName function="false" hidden="false" name="__shared_2_79_0" vbProcedure="false">+#REF!*#REF!</definedName>
    <definedName function="false" hidden="false" name="__shared_2_7_0" vbProcedure="false">SUM(#REF!)</definedName>
    <definedName function="false" hidden="false" name="__shared_2_80_0" vbProcedure="false">+#REF!*#REF!</definedName>
    <definedName function="false" hidden="false" name="__shared_2_81_0" vbProcedure="false">SUM(#REF!)</definedName>
    <definedName function="false" hidden="false" name="__shared_2_82_0" vbProcedure="false">+#REF!*#REF!</definedName>
    <definedName function="false" hidden="false" name="__shared_2_83_0" vbProcedure="false">SUM(#REF!)</definedName>
    <definedName function="false" hidden="false" name="__shared_2_84_0" vbProcedure="false">+#REF!*#REF!</definedName>
    <definedName function="false" hidden="false" name="__shared_2_85_0" vbProcedure="false">+#REF!*#REF!</definedName>
    <definedName function="false" hidden="false" name="__shared_2_86_0" vbProcedure="false">+#REF!*#REF!</definedName>
    <definedName function="false" hidden="false" name="__shared_2_87_0" vbProcedure="false">+#REF!*#REF!</definedName>
    <definedName function="false" hidden="false" name="__shared_2_88_0" vbProcedure="false">+#REF!*#REF!</definedName>
    <definedName function="false" hidden="false" name="__shared_2_89_0" vbProcedure="false">+#REF!*#REF!</definedName>
    <definedName function="false" hidden="false" name="__shared_2_8_0" vbProcedure="false">SUM(#REF!)</definedName>
    <definedName function="false" hidden="false" name="__shared_2_90_0" vbProcedure="false">+#REF!*#REF!</definedName>
    <definedName function="false" hidden="false" name="__shared_2_91_0" vbProcedure="false">+#REF!*#REF!</definedName>
    <definedName function="false" hidden="false" name="__shared_2_92_0" vbProcedure="false">+#REF!*#REF!</definedName>
    <definedName function="false" hidden="false" name="__shared_2_93_0" vbProcedure="false">+#REF!*#REF!</definedName>
    <definedName function="false" hidden="false" name="__shared_2_94_0" vbProcedure="false">+#REF!*#REF!</definedName>
    <definedName function="false" hidden="false" name="__shared_2_95_0" vbProcedure="false">SUM(#REF!)</definedName>
    <definedName function="false" hidden="false" name="__shared_2_96_0" vbProcedure="false">+#REF!*#REF!</definedName>
    <definedName function="false" hidden="false" name="__shared_2_97_0" vbProcedure="false">+#REF!*#REF!</definedName>
    <definedName function="false" hidden="false" name="__shared_2_98_0" vbProcedure="false">SUM(#REF!)</definedName>
    <definedName function="false" hidden="false" name="__shared_2_99_0" vbProcedure="false">+#REF!*#REF!</definedName>
    <definedName function="false" hidden="false" name="__shared_2_9_0" vbProcedure="false">SUM(#REF!)</definedName>
    <definedName function="false" hidden="false" name="__shared_3_0_0" vbProcedure="false">SUM(#REF!)</definedName>
    <definedName function="false" hidden="false" name="__shared_3_10_0" vbProcedure="false">SUM(#REF!)*0.9</definedName>
    <definedName function="false" hidden="false" name="__shared_3_11_0" vbProcedure="false">SUM(#REF!)*0.9</definedName>
    <definedName function="false" hidden="false" name="__shared_3_12_0" vbProcedure="false">SUM(#REF!)*0.9</definedName>
    <definedName function="false" hidden="false" name="__shared_3_13_0" vbProcedure="false">SUM(#REF!)*0.9</definedName>
    <definedName function="false" hidden="false" name="__shared_3_14_0" vbProcedure="false">SUM(#REF!)*0.9</definedName>
    <definedName function="false" hidden="false" name="__shared_3_15_0" vbProcedure="false">SUM(#REF!)</definedName>
    <definedName function="false" hidden="false" name="__shared_3_1_0" vbProcedure="false">SUM(#REF!)</definedName>
    <definedName function="false" hidden="false" name="__shared_3_2_0" vbProcedure="false">SUM(#REF!)</definedName>
    <definedName function="false" hidden="false" name="__shared_3_3_0" vbProcedure="false">SUM(#REF!)</definedName>
    <definedName function="false" hidden="false" name="__shared_3_4_0" vbProcedure="false">SUM(#REF!)*0.9</definedName>
    <definedName function="false" hidden="false" name="__shared_3_5_0" vbProcedure="false">SUM(#REF!)*0.9</definedName>
    <definedName function="false" hidden="false" name="__shared_3_6_0" vbProcedure="false">SUM(#REF!)</definedName>
    <definedName function="false" hidden="false" name="__shared_3_7_0" vbProcedure="false">SUM(#REF!)*0.9</definedName>
    <definedName function="false" hidden="false" name="__shared_3_8_0" vbProcedure="false">SUM(#REF!)*0.9</definedName>
    <definedName function="false" hidden="false" name="__shared_3_9_0" vbProcedure="false">SUM(#REF!)*0.9</definedName>
    <definedName function="false" hidden="false" name="__shared_4_101_0" vbProcedure="false">+#REF!+#REF!</definedName>
    <definedName function="false" hidden="false" name="__shared_4_104_0" vbProcedure="false">+#REF!+#REF!</definedName>
    <definedName function="false" hidden="false" name="__shared_4_106_0" vbProcedure="false">+#REF!+#REF!</definedName>
    <definedName function="false" hidden="false" name="__shared_4_108_0" vbProcedure="false">+#REF!+#REF!</definedName>
    <definedName function="false" hidden="false" name="__shared_4_110_0" vbProcedure="false">+#REF!+#REF!</definedName>
    <definedName function="false" hidden="false" name="__shared_4_113_0" vbProcedure="false">SUM(#REF!)</definedName>
    <definedName function="false" hidden="false" name="__shared_4_114_0" vbProcedure="false">SUM(#REF!)</definedName>
    <definedName function="false" hidden="false" name="__shared_4_116_0" vbProcedure="false">+#REF!</definedName>
    <definedName function="false" hidden="false" name="__shared_4_117_0" vbProcedure="false">+#REF!</definedName>
    <definedName function="false" hidden="false" name="__shared_4_118_0" vbProcedure="false">+#REF!</definedName>
    <definedName function="false" hidden="false" name="__shared_4_11_0" vbProcedure="false">SUM(#REF!)</definedName>
    <definedName function="false" hidden="false" name="__shared_4_121_0" vbProcedure="false">SUM(#REF!)</definedName>
    <definedName function="false" hidden="false" name="__shared_4_123_0" vbProcedure="false">SUM(#REF!)</definedName>
    <definedName function="false" hidden="false" name="__shared_4_124_0" vbProcedure="false">SUM(#REF!)</definedName>
    <definedName function="false" hidden="false" name="__shared_4_125_0" vbProcedure="false">+#REF!*0.9</definedName>
    <definedName function="false" hidden="false" name="__shared_4_126_0" vbProcedure="false">SUM(#REF!)</definedName>
    <definedName function="false" hidden="false" name="__shared_4_127_0" vbProcedure="false">SUM(#REF!)</definedName>
    <definedName function="false" hidden="false" name="__shared_4_129_0" vbProcedure="false">SUM(#REF!)</definedName>
    <definedName function="false" hidden="false" name="__shared_4_12_0" vbProcedure="false">SUM(#REF!)</definedName>
    <definedName function="false" hidden="false" name="__shared_4_130_0" vbProcedure="false">SUM(#REF!)</definedName>
    <definedName function="false" hidden="false" name="__shared_4_132_0" vbProcedure="false">SUM(#REF!)</definedName>
    <definedName function="false" hidden="false" name="__shared_4_134_0" vbProcedure="false">SUM(#REF!)</definedName>
    <definedName function="false" hidden="false" name="__shared_4_136_0" vbProcedure="false">SUM(#REF!)</definedName>
    <definedName function="false" hidden="false" name="__shared_4_137_0" vbProcedure="false">SUM(#REF!)</definedName>
    <definedName function="false" hidden="false" name="__shared_4_138_0" vbProcedure="false">SUM(#REF!)</definedName>
    <definedName function="false" hidden="false" name="__shared_4_139_0" vbProcedure="false">SUM(#REF!)</definedName>
    <definedName function="false" hidden="false" name="__shared_4_140_0" vbProcedure="false">SUM(#REF!)</definedName>
    <definedName function="false" hidden="false" name="__shared_4_142_0" vbProcedure="false">SUM(#REF!)</definedName>
    <definedName function="false" hidden="false" name="__shared_4_144_0" vbProcedure="false">SUM(#REF!)</definedName>
    <definedName function="false" hidden="false" name="__shared_4_146_0" vbProcedure="false">SUM(#REF!)+SUM(#REF!)</definedName>
    <definedName function="false" hidden="false" name="__shared_4_148_0" vbProcedure="false">SUM(#REF!)</definedName>
    <definedName function="false" hidden="false" name="__shared_4_150_0" vbProcedure="false">SUM(#REF!)</definedName>
    <definedName function="false" hidden="false" name="__shared_4_151_0" vbProcedure="false">SUM(#REF!)</definedName>
    <definedName function="false" hidden="false" name="__shared_4_153_0" vbProcedure="false">+#REF!/#REF!</definedName>
    <definedName function="false" hidden="false" name="__shared_4_154_0" vbProcedure="false">+#REF!/#REF!</definedName>
    <definedName function="false" hidden="false" name="__shared_4_156_0" vbProcedure="false">+#REF!/#REF!</definedName>
    <definedName function="false" hidden="false" name="__shared_4_158_0" vbProcedure="false">+#REF!/#REF!</definedName>
    <definedName function="false" hidden="false" name="__shared_4_160_0" vbProcedure="false">SUM(#REF!)</definedName>
    <definedName function="false" hidden="false" name="__shared_4_161_0" vbProcedure="false">+#REF!/#REF!</definedName>
    <definedName function="false" hidden="false" name="__shared_4_164_0" vbProcedure="false">+#REF!/#REF!</definedName>
    <definedName function="false" hidden="false" name="__shared_4_165_0" vbProcedure="false">+#REF!/#REF!</definedName>
    <definedName function="false" hidden="false" name="__shared_4_166_0" vbProcedure="false">+#REF!/#REF!</definedName>
    <definedName function="false" hidden="false" name="__shared_4_169_0" vbProcedure="false">+#REF!/#REF!</definedName>
    <definedName function="false" hidden="false" name="__shared_4_171_0" vbProcedure="false">+#REF!/#REF!</definedName>
    <definedName function="false" hidden="false" name="__shared_4_173_0" vbProcedure="false">+#REF!/#REF!</definedName>
    <definedName function="false" hidden="false" name="__shared_4_175_0" vbProcedure="false">+#REF!/#REF!</definedName>
    <definedName function="false" hidden="false" name="__shared_4_176_0" vbProcedure="false">SUM(#REF!)</definedName>
    <definedName function="false" hidden="false" name="__shared_4_177_0" vbProcedure="false">+#REF!/#REF!</definedName>
    <definedName function="false" hidden="false" name="__shared_4_179_0" vbProcedure="false">+#REF!/#REF!</definedName>
    <definedName function="false" hidden="false" name="__shared_4_182_0" vbProcedure="false">+#REF!/#REF!</definedName>
    <definedName function="false" hidden="false" name="__shared_4_183_0" vbProcedure="false">+#REF!/#REF!</definedName>
    <definedName function="false" hidden="false" name="__shared_4_184_0" vbProcedure="false">+#REF!/#REF!</definedName>
    <definedName function="false" hidden="false" name="__shared_4_185_0" vbProcedure="false">SUM(#REF!)</definedName>
    <definedName function="false" hidden="false" name="__shared_4_186_0" vbProcedure="false">+#REF!/#REF!</definedName>
    <definedName function="false" hidden="false" name="__shared_4_188_0" vbProcedure="false">+#REF!/#REF!</definedName>
    <definedName function="false" hidden="false" name="__shared_4_189_0" vbProcedure="false">(#REF!+#REF!)/#REF!</definedName>
    <definedName function="false" hidden="false" name="__shared_4_191_0" vbProcedure="false">SUM(#REF!)</definedName>
    <definedName function="false" hidden="false" name="__shared_4_192_0" vbProcedure="false">+#REF!/#REF!</definedName>
    <definedName function="false" hidden="false" name="__shared_4_194_0" vbProcedure="false">+#REF!/#REF!</definedName>
    <definedName function="false" hidden="false" name="__shared_4_196_0" vbProcedure="false">(#REF!+#REF!)/#REF!</definedName>
    <definedName function="false" hidden="false" name="__shared_4_198_0" vbProcedure="false">(#REF!+#REF!)/#REF!</definedName>
    <definedName function="false" hidden="false" name="__shared_4_200_0" vbProcedure="false">(#REF!+0.6*#REF!)/#REF!</definedName>
    <definedName function="false" hidden="false" name="__shared_4_202_0" vbProcedure="false">(#REF!+#REF!/2)/#REF!</definedName>
    <definedName function="false" hidden="false" name="__shared_4_204_0" vbProcedure="false">(#REF!+#REF!/3)/#REF!</definedName>
    <definedName function="false" hidden="false" name="__shared_4_205_0" vbProcedure="false">SUM(#REF!)</definedName>
    <definedName function="false" hidden="false" name="__shared_4_210_0" vbProcedure="false">+#REF!/#REF!</definedName>
    <definedName function="false" hidden="false" name="__shared_4_212_0" vbProcedure="false">+#REF!/#REF!</definedName>
    <definedName function="false" hidden="false" name="__shared_4_217_0" vbProcedure="false">SUM(#REF!)</definedName>
    <definedName function="false" hidden="false" name="__shared_4_39_0" vbProcedure="false">+#REF!</definedName>
    <definedName function="false" hidden="false" name="__shared_4_40_0" vbProcedure="false">+#REF!-#REF!</definedName>
    <definedName function="false" hidden="false" name="__shared_4_41_0" vbProcedure="false">+(#REF!+#REF!+#REF!+#REF!+#REF!+#REF!+#REF!+#REF!+#REF!+#REF!+#REF!+#REF!+#REF!+#REF!+#REF!+#REF!+#REF!+#REF!+#REF!+#REF!+#REF!+#REF!+#REF!+#REF!+#REF!+#REF!+#REF!+#REF!+#REF!+#REF!+#REF!+#REF!+#REF!+#REF!+#REF!)+#REF!</definedName>
    <definedName function="false" hidden="false" name="__shared_4_424_0" vbProcedure="false">SUM(#REF!)</definedName>
    <definedName function="false" hidden="false" name="__shared_4_434_0" vbProcedure="false">SUM(#REF!)</definedName>
    <definedName function="false" hidden="false" name="__shared_4_44_0" vbProcedure="false">#REF!+#REF!+#REF!+#REF!+#REF!+#REF!+#REF!+#REF!+#REF!+#REF!+#REF!</definedName>
    <definedName function="false" hidden="false" name="__shared_4_454_0" vbProcedure="false">SUM(#REF!)</definedName>
    <definedName function="false" hidden="false" name="__shared_4_456_0" vbProcedure="false">+#REF!+#REF!</definedName>
    <definedName function="false" hidden="false" name="__shared_4_459_0" vbProcedure="false">SUM(#REF!)</definedName>
    <definedName function="false" hidden="false" name="__shared_4_46_0" vbProcedure="false">SUM(#REF!)</definedName>
    <definedName function="false" hidden="false" name="__shared_4_47_0" vbProcedure="false">+#REF!/#REF!</definedName>
    <definedName function="false" hidden="false" name="__shared_4_48_0" vbProcedure="false">+#REF!/#REF!</definedName>
    <definedName function="false" hidden="false" name="__shared_4_49_0" vbProcedure="false">+#REF!/#REF!</definedName>
    <definedName function="false" hidden="false" name="__shared_4_51_0" vbProcedure="false">SUM(#REF!)</definedName>
    <definedName function="false" hidden="false" name="__shared_4_553_0" vbProcedure="false">SUM(#REF!)</definedName>
    <definedName function="false" hidden="false" name="__shared_4_568_0" vbProcedure="false">SUM(#REF!)</definedName>
    <definedName function="false" hidden="false" name="__shared_4_576_0" vbProcedure="false">+#REF!+#REF!</definedName>
    <definedName function="false" hidden="false" name="__shared_4_640_0" vbProcedure="false">SUM(#REF!)</definedName>
    <definedName function="false" hidden="false" name="__shared_4_648_0" vbProcedure="false">SUM(#REF!)</definedName>
    <definedName function="false" hidden="false" name="__shared_4_691_0" vbProcedure="false">SUM(#REF!)</definedName>
    <definedName function="false" hidden="false" name="__shared_4_699_0" vbProcedure="false">+#REF!</definedName>
    <definedName function="false" hidden="false" name="__shared_4_707_0" vbProcedure="false">SUM(#REF!)</definedName>
    <definedName function="false" hidden="false" name="__shared_4_729_0" vbProcedure="false">SUM(#REF!)</definedName>
    <definedName function="false" hidden="false" name="__shared_4_72_0" vbProcedure="false">SUM(#REF!)</definedName>
    <definedName function="false" hidden="false" name="__shared_4_73_0" vbProcedure="false">SUM(#REF!)</definedName>
    <definedName function="false" hidden="false" name="__shared_4_774_0" vbProcedure="false">+#REF!</definedName>
    <definedName function="false" hidden="false" name="__shared_4_775_0" vbProcedure="false">SUM(#REF!)</definedName>
    <definedName function="false" hidden="false" name="__shared_4_783_0" vbProcedure="false">SUM(#REF!)+#REF!+#REF!</definedName>
    <definedName function="false" hidden="false" name="__shared_4_784_0" vbProcedure="false">SUM(#REF!)+#REF!+#REF!</definedName>
    <definedName function="false" hidden="false" name="__shared_4_785_0" vbProcedure="false">#REF!+#REF!+#REF!+#REF!+#REF!+#REF!+#REF!+#REF!+#REF!+#REF!</definedName>
    <definedName function="false" hidden="false" name="__shared_4_786_0" vbProcedure="false">SUM(#REF!)</definedName>
    <definedName function="false" hidden="false" name="__shared_4_787_0" vbProcedure="false">#REF!+#REF!+#REF!+#REF!+#REF!+#REF!+#REF!+#REF!+#REF!+#REF!</definedName>
    <definedName function="false" hidden="false" name="__shared_4_788_0" vbProcedure="false">#REF!+#REF!+#REF!+#REF!+#REF!+#REF!+#REF!+#REF!+#REF!+#REF!</definedName>
    <definedName function="false" hidden="false" name="__shared_4_789_0" vbProcedure="false">SUM(#REF!)</definedName>
    <definedName function="false" hidden="false" name="__shared_4_790_0" vbProcedure="false">+#REF!+#REF!+#REF!</definedName>
    <definedName function="false" hidden="false" name="__shared_4_791_0" vbProcedure="false">SUM(#REF!)</definedName>
    <definedName function="false" hidden="false" name="__shared_4_792_0" vbProcedure="false">+#REF!</definedName>
    <definedName function="false" hidden="false" name="__shared_4_793_0" vbProcedure="false">SUM(#REF!)</definedName>
    <definedName function="false" hidden="false" name="__shared_4_794_0" vbProcedure="false">SUM(#REF!)</definedName>
    <definedName function="false" hidden="false" name="__shared_4_795_0" vbProcedure="false">SUM(#REF!)</definedName>
    <definedName function="false" hidden="false" name="__shared_4_796_0" vbProcedure="false">SUM(#REF!)</definedName>
    <definedName function="false" hidden="false" name="__shared_4_797_0" vbProcedure="false">+#REF!+#REF!+#REF!+#REF!+#REF!+#REF!+#REF!+#REF!+#REF!</definedName>
    <definedName function="false" hidden="false" name="__shared_4_798_0" vbProcedure="false">SUM(#REF!)</definedName>
    <definedName function="false" hidden="false" name="__shared_4_799_0" vbProcedure="false">+#REF!+#REF!+#REF!+#REF!+#REF!+#REF!+#REF!+#REF!+#REF!+#REF!</definedName>
    <definedName function="false" hidden="false" name="__shared_4_800_0" vbProcedure="false">+#REF!+#REF!+#REF!+#REF!+#REF!+#REF!+#REF!+#REF!+#REF!+#REF!</definedName>
    <definedName function="false" hidden="false" name="__shared_4_801_0" vbProcedure="false">+#REF!+#REF!+#REF!+#REF!+#REF!+#REF!+#REF!+#REF!+#REF!+#REF!+#REF!</definedName>
    <definedName function="false" hidden="false" name="__shared_4_802_0" vbProcedure="false">+#REF!+#REF!+#REF!+#REF!+#REF!+#REF!+#REF!+#REF!+#REF!+#REF!</definedName>
    <definedName function="false" hidden="false" name="__shared_4_803_0" vbProcedure="false">+#REF!+#REF!+#REF!+#REF!+#REF!+#REF!+#REF!+#REF!+#REF!+#REF!</definedName>
    <definedName function="false" hidden="false" name="__shared_4_804_0" vbProcedure="false">+#REF!+#REF!+#REF!+#REF!+#REF!+#REF!+#REF!+#REF!+#REF!+#REF!</definedName>
    <definedName function="false" hidden="false" name="__shared_4_805_0" vbProcedure="false">+#REF!+#REF!+#REF!</definedName>
    <definedName function="false" hidden="false" name="__shared_4_806_0" vbProcedure="false">+#REF!+#REF!+#REF!+#REF!+#REF!+#REF!+#REF!+#REF!+#REF!+#REF!</definedName>
    <definedName function="false" hidden="false" name="__shared_4_807_0" vbProcedure="false">+#REF!+#REF!</definedName>
    <definedName function="false" hidden="false" name="__shared_4_808_0" vbProcedure="false">+#REF!+#REF!</definedName>
    <definedName function="false" hidden="false" name="__shared_4_809_0" vbProcedure="false">SUM(#REF!)</definedName>
    <definedName function="false" hidden="false" name="__shared_4_810_0" vbProcedure="false">+#REF!</definedName>
    <definedName function="false" hidden="false" name="__shared_4_811_0" vbProcedure="false">SUM(#REF!)</definedName>
    <definedName function="false" hidden="false" name="__shared_4_812_0" vbProcedure="false">+#REF!</definedName>
    <definedName function="false" hidden="false" name="__shared_4_813_0" vbProcedure="false">SUM(#REF!)</definedName>
    <definedName function="false" hidden="false" name="__shared_4_814_0" vbProcedure="false">+#REF!+#REF!+#REF!+#REF!</definedName>
    <definedName function="false" hidden="false" name="__shared_4_815_0" vbProcedure="false">+#REF!+#REF!+#REF!+#REF!</definedName>
    <definedName function="false" hidden="false" name="__shared_4_816_0" vbProcedure="false">SUM(#REF!)</definedName>
    <definedName function="false" hidden="false" name="__shared_4_817_0" vbProcedure="false">+#REF!+#REF!+#REF!+#REF!</definedName>
    <definedName function="false" hidden="false" name="__shared_4_818_0" vbProcedure="false">+#REF!+#REF!+#REF!+#REF!</definedName>
    <definedName function="false" hidden="false" name="__shared_4_819_0" vbProcedure="false">+#REF!+#REF!+#REF!+#REF!</definedName>
    <definedName function="false" hidden="false" name="__shared_4_820_0" vbProcedure="false">+#REF!+#REF!+#REF!+#REF!</definedName>
    <definedName function="false" hidden="false" name="__shared_4_821_0" vbProcedure="false">#REF!+#REF!</definedName>
    <definedName function="false" hidden="false" name="__shared_4_822_0" vbProcedure="false">#REF!+#REF!</definedName>
    <definedName function="false" hidden="false" name="__shared_4_823_0" vbProcedure="false">#REF!+#REF!</definedName>
    <definedName function="false" hidden="false" name="__shared_4_824_0" vbProcedure="false">#REF!+#REF!</definedName>
    <definedName function="false" hidden="false" name="__shared_4_825_0" vbProcedure="false">#REF!+#REF!</definedName>
    <definedName function="false" hidden="false" name="__shared_4_826_0" vbProcedure="false">#REF!+#REF!</definedName>
    <definedName function="false" hidden="false" name="__shared_4_827_0" vbProcedure="false">#REF!+#REF!</definedName>
    <definedName function="false" hidden="false" name="__shared_4_828_0" vbProcedure="false">SUM(#REF!)</definedName>
    <definedName function="false" hidden="false" name="__shared_4_829_0" vbProcedure="false">+#REF!/(SUM(#REF!))</definedName>
    <definedName function="false" hidden="false" name="__shared_4_830_0" vbProcedure="false">SUM(#REF!)*#REF!</definedName>
    <definedName function="false" hidden="false" name="__shared_4_831_0" vbProcedure="false">+#REF!*1.02</definedName>
    <definedName function="false" hidden="false" name="__shared_4_85_0" vbProcedure="false">SUM(#REF!)</definedName>
    <definedName function="false" hidden="false" name="__shared_4_86_0" vbProcedure="false">+#REF!+#REF!</definedName>
    <definedName function="false" hidden="false" name="__shared_4_87_0" vbProcedure="false">+#REF!+#REF!</definedName>
    <definedName function="false" hidden="false" name="__shared_4_88_0" vbProcedure="false">SUM(#REF!)</definedName>
    <definedName function="false" hidden="false" name="__shared_4_90_0" vbProcedure="false">+#REF!+#REF!</definedName>
    <definedName function="false" hidden="false" name="__shared_4_93_0" vbProcedure="false">+#REF!+#REF!</definedName>
    <definedName function="false" hidden="false" name="__shared_4_95_0" vbProcedure="false">+#REF!+#REF!</definedName>
    <definedName function="false" hidden="false" name="__shared_4_98_0" vbProcedure="false">+#REF!+#REF!</definedName>
    <definedName function="false" hidden="false" name="__shared_4_9_0" vbProcedure="false">SUM(#REF!)</definedName>
    <definedName function="false" hidden="false" name="__shared_5_0_0" vbProcedure="false">SUM(#REF!)</definedName>
    <definedName function="false" hidden="false" name="__shared_5_10_0" vbProcedure="false">SUM(#REF!)</definedName>
    <definedName function="false" hidden="false" name="__shared_5_11_0" vbProcedure="false">SUM(#REF!)</definedName>
    <definedName function="false" hidden="false" name="__shared_5_12_0" vbProcedure="false">SUM(#REF!)</definedName>
    <definedName function="false" hidden="false" name="__shared_5_13_0" vbProcedure="false">+#REF!+#REF!+#REF!+#REF!</definedName>
    <definedName function="false" hidden="false" name="__shared_5_14_0" vbProcedure="false">+#REF!+#REF!+#REF!+#REF!</definedName>
    <definedName function="false" hidden="false" name="__shared_5_15_0" vbProcedure="false">SUM(#REF!)</definedName>
    <definedName function="false" hidden="false" name="__shared_5_16_0" vbProcedure="false">+#REF!+#REF!+#REF!+#REF!</definedName>
    <definedName function="false" hidden="false" name="__shared_5_17_0" vbProcedure="false">+#REF!+#REF!</definedName>
    <definedName function="false" hidden="false" name="__shared_5_18_0" vbProcedure="false">+#REF!+#REF!</definedName>
    <definedName function="false" hidden="false" name="__shared_5_19_0" vbProcedure="false">+#REF!+#REF!</definedName>
    <definedName function="false" hidden="false" name="__shared_5_1_0" vbProcedure="false">SUM(#REF!)</definedName>
    <definedName function="false" hidden="false" name="__shared_5_20_0" vbProcedure="false">#REF!</definedName>
    <definedName function="false" hidden="false" name="__shared_5_21_0" vbProcedure="false">+#REF!+#REF!</definedName>
    <definedName function="false" hidden="false" name="__shared_5_22_0" vbProcedure="false">+#REF!+#REF!</definedName>
    <definedName function="false" hidden="false" name="__shared_5_23_0" vbProcedure="false">+#REF!+#REF!</definedName>
    <definedName function="false" hidden="false" name="__shared_5_24_0" vbProcedure="false">+#REF!</definedName>
    <definedName function="false" hidden="false" name="__shared_5_25_0" vbProcedure="false">+#REF!+#REF!</definedName>
    <definedName function="false" hidden="false" name="__shared_5_26_0" vbProcedure="false">+#REF!+#REF!</definedName>
    <definedName function="false" hidden="false" name="__shared_5_27_0" vbProcedure="false">+#REF!</definedName>
    <definedName function="false" hidden="false" name="__shared_5_28_0" vbProcedure="false">+#REF!+#REF!+#REF!</definedName>
    <definedName function="false" hidden="false" name="__shared_5_29_0" vbProcedure="false">+#REF!+#REF!+#REF!</definedName>
    <definedName function="false" hidden="false" name="__shared_5_2_0" vbProcedure="false">SUM(#REF!)</definedName>
    <definedName function="false" hidden="false" name="__shared_5_30_0" vbProcedure="false">+#REF!+#REF!+#REF!</definedName>
    <definedName function="false" hidden="false" name="__shared_5_31_0" vbProcedure="false">SUM(#REF!)</definedName>
    <definedName function="false" hidden="false" name="__shared_5_3_0" vbProcedure="false">SUM(#REF!)</definedName>
    <definedName function="false" hidden="false" name="__shared_5_48_0" vbProcedure="false">SUM(#REF!)</definedName>
    <definedName function="false" hidden="false" name="__shared_5_4_0" vbProcedure="false">SUM(#REF!)</definedName>
    <definedName function="false" hidden="false" name="__shared_5_51_0" vbProcedure="false">SUM(#REF!)</definedName>
    <definedName function="false" hidden="false" name="__shared_5_54_0" vbProcedure="false">SUM(#REF!)</definedName>
    <definedName function="false" hidden="false" name="__shared_5_57_0" vbProcedure="false">SUM(#REF!)</definedName>
    <definedName function="false" hidden="false" name="__shared_5_58_0" vbProcedure="false">+#REF!/#REF!</definedName>
    <definedName function="false" hidden="false" name="__shared_5_59_0" vbProcedure="false">+#REF!/#REF!</definedName>
    <definedName function="false" hidden="false" name="__shared_5_5_0" vbProcedure="false">SUM(#REF!)</definedName>
    <definedName function="false" hidden="false" name="__shared_5_60_0" vbProcedure="false">+#REF!/#REF!</definedName>
    <definedName function="false" hidden="false" name="__shared_5_61_0" vbProcedure="false">+#REF!/#REF!</definedName>
    <definedName function="false" hidden="false" name="__shared_5_62_0" vbProcedure="false">+#REF!/#REF!</definedName>
    <definedName function="false" hidden="false" name="__shared_5_63_0" vbProcedure="false">+#REF!/#REF!</definedName>
    <definedName function="false" hidden="false" name="__shared_5_64_0" vbProcedure="false">+#REF!/#REF!</definedName>
    <definedName function="false" hidden="false" name="__shared_5_65_0" vbProcedure="false">(#REF!+#REF!)/#REF!</definedName>
    <definedName function="false" hidden="false" name="__shared_5_66_0" vbProcedure="false">+#REF!/#REF!</definedName>
    <definedName function="false" hidden="false" name="__shared_5_67_0" vbProcedure="false">+#REF!/#REF!</definedName>
    <definedName function="false" hidden="false" name="__shared_5_68_0" vbProcedure="false">(#REF!+#REF!)/#REF!</definedName>
    <definedName function="false" hidden="false" name="__shared_5_69_0" vbProcedure="false">+#REF!/#REF!</definedName>
    <definedName function="false" hidden="false" name="__shared_5_6_0" vbProcedure="false">+#REF!+#REF!</definedName>
    <definedName function="false" hidden="false" name="__shared_5_70_0" vbProcedure="false">(#REF!+#REF!)/#REF!</definedName>
    <definedName function="false" hidden="false" name="__shared_5_7_0" vbProcedure="false">SUM(#REF!)</definedName>
    <definedName function="false" hidden="false" name="__shared_5_8_0" vbProcedure="false">SUM(#REF!)</definedName>
    <definedName function="false" hidden="false" name="__shared_5_9_0" vbProcedure="false">SUM(#REF!)</definedName>
    <definedName function="false" hidden="false" name="__shared_6_0_0" vbProcedure="false">SUM(#REF!)</definedName>
    <definedName function="false" hidden="false" name="__shared_6_100_0" vbProcedure="false">+#REF!*#REF!</definedName>
    <definedName function="false" hidden="false" name="__shared_6_101_0" vbProcedure="false">+#REF!*#REF!</definedName>
    <definedName function="false" hidden="false" name="__shared_6_102_0" vbProcedure="false">+#REF!*#REF!</definedName>
    <definedName function="false" hidden="false" name="__shared_6_103_0" vbProcedure="false">+#REF!*#REF!</definedName>
    <definedName function="false" hidden="false" name="__shared_6_104_0" vbProcedure="false">+#REF!*#REF!</definedName>
    <definedName function="false" hidden="false" name="__shared_6_105_0" vbProcedure="false">+#REF!*#REF!</definedName>
    <definedName function="false" hidden="false" name="__shared_6_106_0" vbProcedure="false">+#REF!*#REF!</definedName>
    <definedName function="false" hidden="false" name="__shared_6_107_0" vbProcedure="false">+#REF!*#REF!</definedName>
    <definedName function="false" hidden="false" name="__shared_6_108_0" vbProcedure="false">+#REF!*#REF!</definedName>
    <definedName function="false" hidden="false" name="__shared_6_109_0" vbProcedure="false">SUM(#REF!)</definedName>
    <definedName function="false" hidden="false" name="__shared_6_10_0" vbProcedure="false">SUM(#REF!)</definedName>
    <definedName function="false" hidden="false" name="__shared_6_110_0" vbProcedure="false">SUM(#REF!)</definedName>
    <definedName function="false" hidden="false" name="__shared_6_111_0" vbProcedure="false">+#REF!*#REF!</definedName>
    <definedName function="false" hidden="false" name="__shared_6_112_0" vbProcedure="false">+#REF!*#REF!</definedName>
    <definedName function="false" hidden="false" name="__shared_6_113_0" vbProcedure="false">SUM(#REF!)</definedName>
    <definedName function="false" hidden="false" name="__shared_6_114_0" vbProcedure="false">SUM(#REF!)</definedName>
    <definedName function="false" hidden="false" name="__shared_6_115_0" vbProcedure="false">SUM(#REF!)</definedName>
    <definedName function="false" hidden="false" name="__shared_6_116_0" vbProcedure="false">+#REF!*#REF!</definedName>
    <definedName function="false" hidden="false" name="__shared_6_117_0" vbProcedure="false">+#REF!*#REF!</definedName>
    <definedName function="false" hidden="false" name="__shared_6_118_0" vbProcedure="false">+#REF!*#REF!</definedName>
    <definedName function="false" hidden="false" name="__shared_6_119_0" vbProcedure="false">+#REF!*#REF!</definedName>
    <definedName function="false" hidden="false" name="__shared_6_11_0" vbProcedure="false">SUM(#REF!)</definedName>
    <definedName function="false" hidden="false" name="__shared_6_120_0" vbProcedure="false">+#REF!*#REF!</definedName>
    <definedName function="false" hidden="false" name="__shared_6_121_0" vbProcedure="false">+#REF!*#REF!</definedName>
    <definedName function="false" hidden="false" name="__shared_6_122_0" vbProcedure="false">+#REF!*#REF!</definedName>
    <definedName function="false" hidden="false" name="__shared_6_123_0" vbProcedure="false">+#REF!*#REF!</definedName>
    <definedName function="false" hidden="false" name="__shared_6_124_0" vbProcedure="false">+#REF!*#REF!</definedName>
    <definedName function="false" hidden="false" name="__shared_6_125_0" vbProcedure="false">+#REF!*#REF!</definedName>
    <definedName function="false" hidden="false" name="__shared_6_126_0" vbProcedure="false">+#REF!*#REF!</definedName>
    <definedName function="false" hidden="false" name="__shared_6_127_0" vbProcedure="false">+#REF!*#REF!</definedName>
    <definedName function="false" hidden="false" name="__shared_6_128_0" vbProcedure="false">+#REF!*#REF!</definedName>
    <definedName function="false" hidden="false" name="__shared_6_129_0" vbProcedure="false">+#REF!*#REF!</definedName>
    <definedName function="false" hidden="false" name="__shared_6_12_0" vbProcedure="false">+#REF!/#REF!</definedName>
    <definedName function="false" hidden="false" name="__shared_6_130_0" vbProcedure="false">+#REF!*#REF!</definedName>
    <definedName function="false" hidden="false" name="__shared_6_131_0" vbProcedure="false">+#REF!*#REF!</definedName>
    <definedName function="false" hidden="false" name="__shared_6_132_0" vbProcedure="false">+#REF!*#REF!</definedName>
    <definedName function="false" hidden="false" name="__shared_6_133_0" vbProcedure="false">+#REF!*#REF!</definedName>
    <definedName function="false" hidden="false" name="__shared_6_134_0" vbProcedure="false">+#REF!*#REF!</definedName>
    <definedName function="false" hidden="false" name="__shared_6_135_0" vbProcedure="false">+#REF!*#REF!</definedName>
    <definedName function="false" hidden="false" name="__shared_6_136_0" vbProcedure="false">SUM(#REF!)</definedName>
    <definedName function="false" hidden="false" name="__shared_6_137_0" vbProcedure="false">SUM(#REF!)</definedName>
    <definedName function="false" hidden="false" name="__shared_6_138_0" vbProcedure="false">+#REF!*#REF!</definedName>
    <definedName function="false" hidden="false" name="__shared_6_139_0" vbProcedure="false">+#REF!*#REF!</definedName>
    <definedName function="false" hidden="false" name="__shared_6_13_0" vbProcedure="false">SUM(#REF!)</definedName>
    <definedName function="false" hidden="false" name="__shared_6_140_0" vbProcedure="false">SUM(#REF!)</definedName>
    <definedName function="false" hidden="false" name="__shared_6_141_0" vbProcedure="false">SUM(#REF!)</definedName>
    <definedName function="false" hidden="false" name="__shared_6_142_0" vbProcedure="false">SUM(#REF!)</definedName>
    <definedName function="false" hidden="false" name="__shared_6_143_0" vbProcedure="false">+#REF!*#REF!</definedName>
    <definedName function="false" hidden="false" name="__shared_6_144_0" vbProcedure="false">+#REF!*#REF!</definedName>
    <definedName function="false" hidden="false" name="__shared_6_145_0" vbProcedure="false">+#REF!*#REF!</definedName>
    <definedName function="false" hidden="false" name="__shared_6_146_0" vbProcedure="false">+#REF!*#REF!</definedName>
    <definedName function="false" hidden="false" name="__shared_6_147_0" vbProcedure="false">+#REF!*#REF!</definedName>
    <definedName function="false" hidden="false" name="__shared_6_148_0" vbProcedure="false">+#REF!*#REF!</definedName>
    <definedName function="false" hidden="false" name="__shared_6_149_0" vbProcedure="false">+#REF!*#REF!</definedName>
    <definedName function="false" hidden="false" name="__shared_6_14_0" vbProcedure="false">SUM(#REF!)</definedName>
    <definedName function="false" hidden="false" name="__shared_6_150_0" vbProcedure="false">+#REF!*#REF!</definedName>
    <definedName function="false" hidden="false" name="__shared_6_151_0" vbProcedure="false">+#REF!*#REF!</definedName>
    <definedName function="false" hidden="false" name="__shared_6_152_0" vbProcedure="false">+#REF!*#REF!</definedName>
    <definedName function="false" hidden="false" name="__shared_6_153_0" vbProcedure="false">+#REF!*#REF!</definedName>
    <definedName function="false" hidden="false" name="__shared_6_154_0" vbProcedure="false">+#REF!*#REF!</definedName>
    <definedName function="false" hidden="false" name="__shared_6_155_0" vbProcedure="false">+#REF!*#REF!</definedName>
    <definedName function="false" hidden="false" name="__shared_6_156_0" vbProcedure="false">+#REF!*#REF!</definedName>
    <definedName function="false" hidden="false" name="__shared_6_157_0" vbProcedure="false">+#REF!*#REF!</definedName>
    <definedName function="false" hidden="false" name="__shared_6_158_0" vbProcedure="false">+#REF!*#REF!</definedName>
    <definedName function="false" hidden="false" name="__shared_6_159_0" vbProcedure="false">+#REF!*#REF!</definedName>
    <definedName function="false" hidden="false" name="__shared_6_15_0" vbProcedure="false">SUM(#REF!)</definedName>
    <definedName function="false" hidden="false" name="__shared_6_160_0" vbProcedure="false">+#REF!*#REF!</definedName>
    <definedName function="false" hidden="false" name="__shared_6_161_0" vbProcedure="false">+#REF!*#REF!</definedName>
    <definedName function="false" hidden="false" name="__shared_6_162_0" vbProcedure="false">+#REF!*#REF!</definedName>
    <definedName function="false" hidden="false" name="__shared_6_163_0" vbProcedure="false">SUM(#REF!)</definedName>
    <definedName function="false" hidden="false" name="__shared_6_164_0" vbProcedure="false">SUM(#REF!)</definedName>
    <definedName function="false" hidden="false" name="__shared_6_165_0" vbProcedure="false">+#REF!+#REF!+#REF!+#REF!+#REF!</definedName>
    <definedName function="false" hidden="false" name="__shared_6_166_0" vbProcedure="false">+#REF!+#REF!+#REF!+#REF!+#REF!</definedName>
    <definedName function="false" hidden="false" name="__shared_6_167_0" vbProcedure="false">SUM(#REF!)</definedName>
    <definedName function="false" hidden="false" name="__shared_6_168_0" vbProcedure="false">SUM(#REF!)</definedName>
    <definedName function="false" hidden="false" name="__shared_6_169_0" vbProcedure="false">+#REF!+#REF!+#REF!+#REF!+#REF!</definedName>
    <definedName function="false" hidden="false" name="__shared_6_16_0" vbProcedure="false">SUM(#REF!)</definedName>
    <definedName function="false" hidden="false" name="__shared_6_170_0" vbProcedure="false">SUM(#REF!)</definedName>
    <definedName function="false" hidden="false" name="__shared_6_171_0" vbProcedure="false">+#REF!+#REF!+#REF!+#REF!+#REF!</definedName>
    <definedName function="false" hidden="false" name="__shared_6_172_0" vbProcedure="false">+#REF!+#REF!+#REF!+#REF!+#REF!</definedName>
    <definedName function="false" hidden="false" name="__shared_6_173_0" vbProcedure="false">+#REF!+#REF!+#REF!+#REF!+#REF!</definedName>
    <definedName function="false" hidden="false" name="__shared_6_174_0" vbProcedure="false">+#REF!+#REF!+#REF!+#REF!+#REF!</definedName>
    <definedName function="false" hidden="false" name="__shared_6_175_0" vbProcedure="false">+#REF!+#REF!+#REF!+#REF!+#REF!</definedName>
    <definedName function="false" hidden="false" name="__shared_6_176_0" vbProcedure="false">+#REF!+#REF!+#REF!+#REF!+#REF!</definedName>
    <definedName function="false" hidden="false" name="__shared_6_177_0" vbProcedure="false">+#REF!+#REF!+#REF!+#REF!+#REF!</definedName>
    <definedName function="false" hidden="false" name="__shared_6_178_0" vbProcedure="false">+#REF!+#REF!+#REF!+#REF!+#REF!</definedName>
    <definedName function="false" hidden="false" name="__shared_6_179_0" vbProcedure="false">SUM(#REF!)</definedName>
    <definedName function="false" hidden="false" name="__shared_6_17_0" vbProcedure="false">SUM(#REF!)</definedName>
    <definedName function="false" hidden="false" name="__shared_6_180_0" vbProcedure="false">SUM(#REF!)</definedName>
    <definedName function="false" hidden="false" name="__shared_6_181_0" vbProcedure="false">+#REF!*#REF!/1.08</definedName>
    <definedName function="false" hidden="false" name="__shared_6_182_0" vbProcedure="false">+#REF!*#REF!/1.08</definedName>
    <definedName function="false" hidden="false" name="__shared_6_183_0" vbProcedure="false">SUM(#REF!)</definedName>
    <definedName function="false" hidden="false" name="__shared_6_184_0" vbProcedure="false">SUM(#REF!)</definedName>
    <definedName function="false" hidden="false" name="__shared_6_185_0" vbProcedure="false">+#REF!*#REF!/1.08</definedName>
    <definedName function="false" hidden="false" name="__shared_6_186_0" vbProcedure="false">SUM(#REF!)</definedName>
    <definedName function="false" hidden="false" name="__shared_6_187_0" vbProcedure="false">SUM(#REF!)</definedName>
    <definedName function="false" hidden="false" name="__shared_6_188_0" vbProcedure="false">SUM(#REF!)</definedName>
    <definedName function="false" hidden="false" name="__shared_6_189_0" vbProcedure="false">+#REF!/0.673</definedName>
    <definedName function="false" hidden="false" name="__shared_6_18_0" vbProcedure="false">+#REF!/#REF!</definedName>
    <definedName function="false" hidden="false" name="__shared_6_190_0" vbProcedure="false">+#REF!-#REF!</definedName>
    <definedName function="false" hidden="false" name="__shared_6_19_0" vbProcedure="false">SUM(#REF!)</definedName>
    <definedName function="false" hidden="false" name="__shared_6_1_0" vbProcedure="false">SUM(#REF!)</definedName>
    <definedName function="false" hidden="false" name="__shared_6_20_0" vbProcedure="false">SUM(#REF!)</definedName>
    <definedName function="false" hidden="false" name="__shared_6_21_0" vbProcedure="false">SUM(#REF!)</definedName>
    <definedName function="false" hidden="false" name="__shared_6_22_0" vbProcedure="false">+#REF!/#REF!</definedName>
    <definedName function="false" hidden="false" name="__shared_6_23_0" vbProcedure="false">SUM(#REF!)</definedName>
    <definedName function="false" hidden="false" name="__shared_6_24_0" vbProcedure="false">+#REF!+#REF!+#REF!+#REF!+#REF!</definedName>
    <definedName function="false" hidden="false" name="__shared_6_25_0" vbProcedure="false">SUM(#REF!)</definedName>
    <definedName function="false" hidden="false" name="__shared_6_26_0" vbProcedure="false">+#REF!+#REF!+#REF!+#REF!+#REF!</definedName>
    <definedName function="false" hidden="false" name="__shared_6_27_0" vbProcedure="false">SUM(#REF!)</definedName>
    <definedName function="false" hidden="false" name="__shared_6_28_0" vbProcedure="false">+#REF!+#REF!+#REF!+#REF!+#REF!</definedName>
    <definedName function="false" hidden="false" name="__shared_6_29_0" vbProcedure="false">+#REF!+#REF!+#REF!+#REF!+#REF!</definedName>
    <definedName function="false" hidden="false" name="__shared_6_2_0" vbProcedure="false">SUM(#REF!)</definedName>
    <definedName function="false" hidden="false" name="__shared_6_30_0" vbProcedure="false">+#REF!+#REF!+#REF!+#REF!+#REF!</definedName>
    <definedName function="false" hidden="false" name="__shared_6_31_0" vbProcedure="false">+#REF!+#REF!+#REF!+#REF!+#REF!</definedName>
    <definedName function="false" hidden="false" name="__shared_6_32_0" vbProcedure="false">+#REF!+#REF!+#REF!+#REF!+#REF!</definedName>
    <definedName function="false" hidden="false" name="__shared_6_33_0" vbProcedure="false">+#REF!+#REF!+#REF!+#REF!+#REF!</definedName>
    <definedName function="false" hidden="false" name="__shared_6_34_0" vbProcedure="false">+#REF!+#REF!+#REF!+#REF!+#REF!</definedName>
    <definedName function="false" hidden="false" name="__shared_6_35_0" vbProcedure="false">+#REF!+#REF!+#REF!+#REF!+#REF!</definedName>
    <definedName function="false" hidden="false" name="__shared_6_36_0" vbProcedure="false">+#REF!+#REF!+#REF!+#REF!+#REF!</definedName>
    <definedName function="false" hidden="false" name="__shared_6_37_0" vbProcedure="false">SUM(#REF!)</definedName>
    <definedName function="false" hidden="false" name="__shared_6_39_0" vbProcedure="false">+#REF!-#REF!-#REF!-#REF!</definedName>
    <definedName function="false" hidden="false" name="__shared_6_3_0" vbProcedure="false">+#REF!/#REF!</definedName>
    <definedName function="false" hidden="false" name="__shared_6_41_0" vbProcedure="false">+#REF!-#REF!-#REF!-#REF!</definedName>
    <definedName function="false" hidden="false" name="__shared_6_49_0" vbProcedure="false">+#REF!-#REF!-#REF!-#REF!</definedName>
    <definedName function="false" hidden="false" name="__shared_6_4_0" vbProcedure="false">SUM(#REF!)</definedName>
    <definedName function="false" hidden="false" name="__shared_6_51_0" vbProcedure="false">+#REF!-#REF!-#REF!-#REF!</definedName>
    <definedName function="false" hidden="false" name="__shared_6_54_0" vbProcedure="false">+#REF!</definedName>
    <definedName function="false" hidden="false" name="__shared_6_55_0" vbProcedure="false">+#REF!*#REF!</definedName>
    <definedName function="false" hidden="false" name="__shared_6_56_0" vbProcedure="false">+#REF!*#REF!</definedName>
    <definedName function="false" hidden="false" name="__shared_6_57_0" vbProcedure="false">SUM(#REF!)</definedName>
    <definedName function="false" hidden="false" name="__shared_6_58_0" vbProcedure="false">SUM(#REF!)</definedName>
    <definedName function="false" hidden="false" name="__shared_6_59_0" vbProcedure="false">SUM(#REF!)</definedName>
    <definedName function="false" hidden="false" name="__shared_6_5_0" vbProcedure="false">SUM(#REF!)</definedName>
    <definedName function="false" hidden="false" name="__shared_6_60_0" vbProcedure="false">SUM(#REF!)</definedName>
    <definedName function="false" hidden="false" name="__shared_6_61_0" vbProcedure="false">+#REF!*#REF!</definedName>
    <definedName function="false" hidden="false" name="__shared_6_62_0" vbProcedure="false">+#REF!*#REF!</definedName>
    <definedName function="false" hidden="false" name="__shared_6_63_0" vbProcedure="false">+#REF!*#REF!</definedName>
    <definedName function="false" hidden="false" name="__shared_6_64_0" vbProcedure="false">+#REF!*#REF!</definedName>
    <definedName function="false" hidden="false" name="__shared_6_65_0" vbProcedure="false">+#REF!*#REF!</definedName>
    <definedName function="false" hidden="false" name="__shared_6_66_0" vbProcedure="false">+#REF!*#REF!</definedName>
    <definedName function="false" hidden="false" name="__shared_6_67_0" vbProcedure="false">+#REF!*#REF!</definedName>
    <definedName function="false" hidden="false" name="__shared_6_68_0" vbProcedure="false">+#REF!*#REF!</definedName>
    <definedName function="false" hidden="false" name="__shared_6_69_0" vbProcedure="false">+#REF!*#REF!</definedName>
    <definedName function="false" hidden="false" name="__shared_6_6_0" vbProcedure="false">SUM(#REF!)</definedName>
    <definedName function="false" hidden="false" name="__shared_6_70_0" vbProcedure="false">+#REF!*#REF!</definedName>
    <definedName function="false" hidden="false" name="__shared_6_71_0" vbProcedure="false">+#REF!*#REF!</definedName>
    <definedName function="false" hidden="false" name="__shared_6_72_0" vbProcedure="false">SUM(#REF!)</definedName>
    <definedName function="false" hidden="false" name="__shared_6_73_0" vbProcedure="false">SUM(#REF!)</definedName>
    <definedName function="false" hidden="false" name="__shared_6_74_0" vbProcedure="false">+#REF!*#REF!</definedName>
    <definedName function="false" hidden="false" name="__shared_6_75_0" vbProcedure="false">+#REF!*#REF!</definedName>
    <definedName function="false" hidden="false" name="__shared_6_76_0" vbProcedure="false">SUM(#REF!)</definedName>
    <definedName function="false" hidden="false" name="__shared_6_77_0" vbProcedure="false">SUM(#REF!)</definedName>
    <definedName function="false" hidden="false" name="__shared_6_78_0" vbProcedure="false">SUM(#REF!)</definedName>
    <definedName function="false" hidden="false" name="__shared_6_79_0" vbProcedure="false">SUM(#REF!)</definedName>
    <definedName function="false" hidden="false" name="__shared_6_7_0" vbProcedure="false">SUM(#REF!)</definedName>
    <definedName function="false" hidden="false" name="__shared_6_80_0" vbProcedure="false">+#REF!*#REF!</definedName>
    <definedName function="false" hidden="false" name="__shared_6_81_0" vbProcedure="false">+#REF!*#REF!</definedName>
    <definedName function="false" hidden="false" name="__shared_6_82_0" vbProcedure="false">+#REF!*#REF!</definedName>
    <definedName function="false" hidden="false" name="__shared_6_83_0" vbProcedure="false">+#REF!*#REF!</definedName>
    <definedName function="false" hidden="false" name="__shared_6_84_0" vbProcedure="false">+#REF!*#REF!</definedName>
    <definedName function="false" hidden="false" name="__shared_6_85_0" vbProcedure="false">+#REF!*#REF!</definedName>
    <definedName function="false" hidden="false" name="__shared_6_86_0" vbProcedure="false">+#REF!*#REF!</definedName>
    <definedName function="false" hidden="false" name="__shared_6_87_0" vbProcedure="false">+#REF!*#REF!</definedName>
    <definedName function="false" hidden="false" name="__shared_6_88_0" vbProcedure="false">+#REF!*#REF!</definedName>
    <definedName function="false" hidden="false" name="__shared_6_89_0" vbProcedure="false">+#REF!*#REF!</definedName>
    <definedName function="false" hidden="false" name="__shared_6_8_0" vbProcedure="false">+#REF!/#REF!</definedName>
    <definedName function="false" hidden="false" name="__shared_6_90_0" vbProcedure="false">+#REF!*#REF!</definedName>
    <definedName function="false" hidden="false" name="__shared_6_91_0" vbProcedure="false">SUM(#REF!)</definedName>
    <definedName function="false" hidden="false" name="__shared_6_92_0" vbProcedure="false">SUM(#REF!)</definedName>
    <definedName function="false" hidden="false" name="__shared_6_93_0" vbProcedure="false">+#REF!*#REF!</definedName>
    <definedName function="false" hidden="false" name="__shared_6_94_0" vbProcedure="false">+#REF!*#REF!</definedName>
    <definedName function="false" hidden="false" name="__shared_6_95_0" vbProcedure="false">SUM(#REF!)</definedName>
    <definedName function="false" hidden="false" name="__shared_6_96_0" vbProcedure="false">SUM(#REF!)</definedName>
    <definedName function="false" hidden="false" name="__shared_6_97_0" vbProcedure="false">SUM(#REF!)</definedName>
    <definedName function="false" hidden="false" name="__shared_6_98_0" vbProcedure="false">+#REF!*#REF!</definedName>
    <definedName function="false" hidden="false" name="__shared_6_99_0" vbProcedure="false">+#REF!*#REF!</definedName>
    <definedName function="false" hidden="false" name="__shared_6_9_0" vbProcedure="false">SUM(#REF!)</definedName>
    <definedName function="false" hidden="false" name="__shared_7_0_0" vbProcedure="false">SUM(#REF!)</definedName>
    <definedName function="false" hidden="false" name="__shared_7_10_0" vbProcedure="false">#REF!+#REF!+#REF!+#REF!+#REF!+#REF!</definedName>
    <definedName function="false" hidden="false" name="__shared_7_11_0" vbProcedure="false">#REF!+#REF!+#REF!+#REF!+#REF!+#REF!</definedName>
    <definedName function="false" hidden="false" name="__shared_7_12_0" vbProcedure="false">#REF!+#REF!+#REF!+#REF!+#REF!+#REF!</definedName>
    <definedName function="false" hidden="false" name="__shared_7_13_0" vbProcedure="false">#REF!+#REF!+#REF!+#REF!+#REF!+#REF!</definedName>
    <definedName function="false" hidden="false" name="__shared_7_14_0" vbProcedure="false">#REF!+#REF!+#REF!+#REF!+#REF!+#REF!</definedName>
    <definedName function="false" hidden="false" name="__shared_7_15_0" vbProcedure="false">SUM(#REF!)</definedName>
    <definedName function="false" hidden="false" name="__shared_7_16_0" vbProcedure="false">+#REF!/1.1</definedName>
    <definedName function="false" hidden="false" name="__shared_7_17_0" vbProcedure="false">+#REF!-(#REF!*#REF!)-#REF!</definedName>
    <definedName function="false" hidden="false" name="__shared_7_1_0" vbProcedure="false">SUM(#REF!)</definedName>
    <definedName function="false" hidden="false" name="__shared_7_22_0" vbProcedure="false">SUM(#REF!)</definedName>
    <definedName function="false" hidden="false" name="__shared_7_2_0" vbProcedure="false">SUM(#REF!)</definedName>
    <definedName function="false" hidden="false" name="__shared_7_31_0" vbProcedure="false">SUM(#REF!)</definedName>
    <definedName function="false" hidden="false" name="__shared_7_35_0" vbProcedure="false">SUM(#REF!)</definedName>
    <definedName function="false" hidden="false" name="__shared_7_39_0" vbProcedure="false">+#REF!+#REF!+#REF!</definedName>
    <definedName function="false" hidden="false" name="__shared_7_3_0" vbProcedure="false">SUM(#REF!)</definedName>
    <definedName function="false" hidden="false" name="__shared_7_46_0" vbProcedure="false">SUM(#REF!)</definedName>
    <definedName function="false" hidden="false" name="__shared_7_47_0" vbProcedure="false">SUM(#REF!)</definedName>
    <definedName function="false" hidden="false" name="__shared_7_48_0" vbProcedure="false">+#REF!/#REF!</definedName>
    <definedName function="false" hidden="false" name="__shared_7_49_0" vbProcedure="false">+#REF!/#REF!</definedName>
    <definedName function="false" hidden="false" name="__shared_7_4_0" vbProcedure="false">SUM(#REF!)</definedName>
    <definedName function="false" hidden="false" name="__shared_7_50_0" vbProcedure="false">+#REF!/#REF!</definedName>
    <definedName function="false" hidden="false" name="__shared_7_51_0" vbProcedure="false">+#REF!/#REF!</definedName>
    <definedName function="false" hidden="false" name="__shared_7_52_0" vbProcedure="false">SUM(#REF!)</definedName>
    <definedName function="false" hidden="false" name="__shared_7_55_0" vbProcedure="false">SUM(#REF!)</definedName>
    <definedName function="false" hidden="false" name="__shared_7_59_0" vbProcedure="false">+#REF!+#REF!+#REF!</definedName>
    <definedName function="false" hidden="false" name="__shared_7_5_0" vbProcedure="false">SUM(#REF!)</definedName>
    <definedName function="false" hidden="false" name="__shared_7_60_0" vbProcedure="false">+#REF!+#REF!+#REF!</definedName>
    <definedName function="false" hidden="false" name="__shared_7_61_0" vbProcedure="false">+#REF!+#REF!+#REF!</definedName>
    <definedName function="false" hidden="false" name="__shared_7_65_0" vbProcedure="false">SUM(#REF!)</definedName>
    <definedName function="false" hidden="false" name="__shared_7_66_0" vbProcedure="false">+#REF!/#REF!</definedName>
    <definedName function="false" hidden="false" name="__shared_7_6_0" vbProcedure="false">#REF!+#REF!+#REF!+#REF!+#REF!+#REF!</definedName>
    <definedName function="false" hidden="false" name="__shared_7_7_0" vbProcedure="false">#REF!+#REF!+#REF!+#REF!+#REF!+#REF!</definedName>
    <definedName function="false" hidden="false" name="__shared_7_8_0" vbProcedure="false">#REF!+#REF!+#REF!+#REF!+#REF!+#REF!</definedName>
    <definedName function="false" hidden="false" name="__shared_7_9_0" vbProcedure="false">#REF!+#REF!+#REF!+#REF!+#REF!+#REF!</definedName>
    <definedName function="false" hidden="false" name="__shared_8_0_0" vbProcedure="false">+#REF!+#REF!+#REF!+#REF!+#REF!+#REF!</definedName>
    <definedName function="false" hidden="false" name="__shared_8_19_0" vbProcedure="false">+#REF!+#REF!+#REF!</definedName>
    <definedName function="false" hidden="false" name="__shared_8_20_0" vbProcedure="false">+(#REF!+#REF!+#REF!)/(#REF!+#REF!+#REF!)+1</definedName>
    <definedName function="false" hidden="false" name="__shared_8_27_0" vbProcedure="false">SUM(#REF!)</definedName>
    <definedName function="false" hidden="false" name="__shared_8_7_0" vbProcedure="false">+#REF!+#REF!+#REF!+#REF!+#REF!+#REF!</definedName>
    <definedName function="false" hidden="false" name="__shared_9_0_0" vbProcedure="false">+#REF!+#REF!+#REF!+#REF!+#REF!+#REF!</definedName>
    <definedName function="false" hidden="false" name="__shared_9_7_0" vbProcedure="false">+#REF!+#REF!+#REF!+#REF!+#REF!+#REF!</definedName>
    <definedName function="false" hidden="false" localSheetId="3" name="_xlnm._FilterDatabase" vbProcedure="false">'Dades per línies'!$B$2:$S$89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<sst xmlns="http://schemas.openxmlformats.org/spreadsheetml/2006/main" count="1242" uniqueCount="166">
  <si>
    <t xml:space="preserve">SITUACIÓ DELS VIATGES EN LA XARXA DE METROBUS - ANY 2019</t>
  </si>
  <si>
    <t xml:space="preserve">ANÀLISI DE L'ANY 2019 I EVOLUCIÓ DEL PERÍODE 2014 - 2019</t>
  </si>
  <si>
    <t xml:space="preserve">1.</t>
  </si>
  <si>
    <t xml:space="preserve">DADES GENERALS DE LES ETAPES EN 2019</t>
  </si>
  <si>
    <t xml:space="preserve">accedir</t>
  </si>
  <si>
    <t xml:space="preserve">2.</t>
  </si>
  <si>
    <t xml:space="preserve">DADES DESGLOSSADES PER OPERADORS</t>
  </si>
  <si>
    <t xml:space="preserve">3.</t>
  </si>
  <si>
    <t xml:space="preserve">DADES DESGLOSSADES PER LÍNIES</t>
  </si>
  <si>
    <t xml:space="preserve">4.</t>
  </si>
  <si>
    <t xml:space="preserve">GRÀFIQUES DE LA SITUACIÓ DE LA XARXA EN 2019</t>
  </si>
  <si>
    <t xml:space="preserve">5.</t>
  </si>
  <si>
    <t xml:space="preserve">EVOLUCIÓ DE DADES PER TIPOLOGIA DE TÍTOL DE TRANSPORT</t>
  </si>
  <si>
    <t xml:space="preserve">6.</t>
  </si>
  <si>
    <t xml:space="preserve">EVOLUCIÓ DE DADES PER ÀMBIT ZONAL</t>
  </si>
  <si>
    <t xml:space="preserve">7.</t>
  </si>
  <si>
    <t xml:space="preserve">GRÀFIQUES DE L'EVOLUCIÓ DE LA XARXA ENTRE 2014 I 2019</t>
  </si>
  <si>
    <t xml:space="preserve">Mes</t>
  </si>
  <si>
    <t xml:space="preserve">Bitllet senzill</t>
  </si>
  <si>
    <t xml:space="preserve">Títols propietat de l'ATMV</t>
  </si>
  <si>
    <t xml:space="preserve">Títols propietat dels operadors</t>
  </si>
  <si>
    <t xml:space="preserve">Títols de coordinació</t>
  </si>
  <si>
    <t xml:space="preserve">TOTAL</t>
  </si>
  <si>
    <t xml:space="preserve"> Abonament Transport</t>
  </si>
  <si>
    <t xml:space="preserve">Abonament Transport Jove</t>
  </si>
  <si>
    <t xml:space="preserve">General</t>
  </si>
  <si>
    <t xml:space="preserve">Reduït</t>
  </si>
  <si>
    <t xml:space="preserve">+65</t>
  </si>
  <si>
    <t xml:space="preserve">Abonament Transport</t>
  </si>
  <si>
    <t xml:space="preserve">Bo Transbord AB</t>
  </si>
  <si>
    <t xml:space="preserve">Total títols de coord.</t>
  </si>
  <si>
    <t xml:space="preserve">A</t>
  </si>
  <si>
    <t xml:space="preserve">AB</t>
  </si>
  <si>
    <t xml:space="preserve">ABC</t>
  </si>
  <si>
    <t xml:space="preserve">ABCD</t>
  </si>
  <si>
    <t xml:space="preserve">B</t>
  </si>
  <si>
    <t xml:space="preserve">BC</t>
  </si>
  <si>
    <t xml:space="preserve">BCD</t>
  </si>
  <si>
    <t xml:space="preserve">C</t>
  </si>
  <si>
    <t xml:space="preserve">CD</t>
  </si>
  <si>
    <t xml:space="preserve">D</t>
  </si>
  <si>
    <t xml:space="preserve">Gener</t>
  </si>
  <si>
    <t xml:space="preserve">Febrer</t>
  </si>
  <si>
    <t xml:space="preserve">Març</t>
  </si>
  <si>
    <t xml:space="preserve">Abril</t>
  </si>
  <si>
    <t xml:space="preserve">Maig</t>
  </si>
  <si>
    <t xml:space="preserve">Juny</t>
  </si>
  <si>
    <t xml:space="preserve">Juliol</t>
  </si>
  <si>
    <t xml:space="preserve">Agost</t>
  </si>
  <si>
    <t xml:space="preserve">Setembre</t>
  </si>
  <si>
    <t xml:space="preserve">Octubre</t>
  </si>
  <si>
    <t xml:space="preserve">Novembre</t>
  </si>
  <si>
    <t xml:space="preserve">Desembre</t>
  </si>
  <si>
    <t xml:space="preserve">Títols propietat de l'ATMV específics de línies</t>
  </si>
  <si>
    <t xml:space="preserve">B-10 Alcàsser</t>
  </si>
  <si>
    <t xml:space="preserve">B-10 Parc Tecnològic</t>
  </si>
  <si>
    <t xml:space="preserve">B-10 Mislata</t>
  </si>
  <si>
    <t xml:space="preserve">B-10 Marxant Express</t>
  </si>
  <si>
    <t xml:space="preserve">B-10 Sagunt</t>
  </si>
  <si>
    <t xml:space="preserve">Bons Buñol</t>
  </si>
  <si>
    <t xml:space="preserve">B-10 Llíria</t>
  </si>
  <si>
    <t xml:space="preserve">NOTA: Els percentatges representen la part proporcional de cada operador dins de cada categoria de títol.</t>
  </si>
  <si>
    <t xml:space="preserve">Operador</t>
  </si>
  <si>
    <t xml:space="preserve">Mes (2019)</t>
  </si>
  <si>
    <t xml:space="preserve">Títols prop. de l'ATMV</t>
  </si>
  <si>
    <t xml:space="preserve">Títols prop. dels operadors</t>
  </si>
  <si>
    <t xml:space="preserve">%</t>
  </si>
  <si>
    <t xml:space="preserve">Etapes</t>
  </si>
  <si>
    <t xml:space="preserve">AUVACA</t>
  </si>
  <si>
    <t xml:space="preserve">EDETANIA BUS</t>
  </si>
  <si>
    <t xml:space="preserve">AVSA</t>
  </si>
  <si>
    <t xml:space="preserve">AUTOBUSES BUÑOL</t>
  </si>
  <si>
    <t xml:space="preserve">AUTOCARES HERCA</t>
  </si>
  <si>
    <t xml:space="preserve">FERNANBÚS</t>
  </si>
  <si>
    <t xml:space="preserve">URBETUR</t>
  </si>
  <si>
    <t xml:space="preserve">Concessió</t>
  </si>
  <si>
    <t xml:space="preserve">Línia</t>
  </si>
  <si>
    <t xml:space="preserve">Títol</t>
  </si>
  <si>
    <t xml:space="preserve">TOTAL PER TÍTOL</t>
  </si>
  <si>
    <t xml:space="preserve">CVV-252</t>
  </si>
  <si>
    <t xml:space="preserve">Línia 103
Alcàsser - Silla</t>
  </si>
  <si>
    <t xml:space="preserve">Bitllet senzill general</t>
  </si>
  <si>
    <t xml:space="preserve">Bitllet senzill +65</t>
  </si>
  <si>
    <t xml:space="preserve">Bo 10 - Alcàsser</t>
  </si>
  <si>
    <t xml:space="preserve">TOTAL MENSUAL</t>
  </si>
  <si>
    <t xml:space="preserve">Línia 108
Picassent - El Saler</t>
  </si>
  <si>
    <t xml:space="preserve">BB</t>
  </si>
  <si>
    <t xml:space="preserve">Línia 180
València - Albal</t>
  </si>
  <si>
    <t xml:space="preserve">Línia 181
València - Picassent</t>
  </si>
  <si>
    <t xml:space="preserve">CC</t>
  </si>
  <si>
    <t xml:space="preserve">Línia 182
València - Silla</t>
  </si>
  <si>
    <t xml:space="preserve">Línia 184
València - Picanya</t>
  </si>
  <si>
    <t xml:space="preserve">CVV-256</t>
  </si>
  <si>
    <t xml:space="preserve">Línia 102
Sagunt - Port de Sagunt</t>
  </si>
  <si>
    <t xml:space="preserve">Bo 10 Sagunt</t>
  </si>
  <si>
    <t xml:space="preserve">Línia 110
València - Puçol</t>
  </si>
  <si>
    <t xml:space="preserve">Línia 112
València - Platges - El Puig</t>
  </si>
  <si>
    <t xml:space="preserve">Línia 115
València - Port de Sagunt</t>
  </si>
  <si>
    <t xml:space="preserve">Línia 310
Benavites - Port de Sagunt</t>
  </si>
  <si>
    <t xml:space="preserve">Línia 320
València - Vall d'Uixó</t>
  </si>
  <si>
    <t xml:space="preserve">CVV-259</t>
  </si>
  <si>
    <t xml:space="preserve">Línia 186
València - Centre Penitenciari</t>
  </si>
  <si>
    <t xml:space="preserve">Bitllet senzill reduït</t>
  </si>
  <si>
    <t xml:space="preserve">Línies 280/281
València - Llombai/Benimodo</t>
  </si>
  <si>
    <t xml:space="preserve">Bo 10 Buñol</t>
  </si>
  <si>
    <t xml:space="preserve">CVV-254</t>
  </si>
  <si>
    <t xml:space="preserve">Línia 260
València - Godelleta - Turís</t>
  </si>
  <si>
    <t xml:space="preserve">Línies 265/266
València - Yátova/Cheste</t>
  </si>
  <si>
    <t xml:space="preserve">CVV-251</t>
  </si>
  <si>
    <t xml:space="preserve">Línia 130
Empalme - Parc Tecnològic</t>
  </si>
  <si>
    <t xml:space="preserve">Bo 10 Parc Tecnològic AB</t>
  </si>
  <si>
    <t xml:space="preserve">Bo 10 Parc Tecnològic B</t>
  </si>
  <si>
    <t xml:space="preserve">Total títol prop. ATMV</t>
  </si>
  <si>
    <t xml:space="preserve">Línia 131
València - Mas Camarena</t>
  </si>
  <si>
    <t xml:space="preserve">Línia 135
València - Torre en Conill</t>
  </si>
  <si>
    <t xml:space="preserve">Línia 140
València - Paterna</t>
  </si>
  <si>
    <t xml:space="preserve">Línia 145
València - Llíria</t>
  </si>
  <si>
    <t xml:space="preserve">Bo 10 Llíria</t>
  </si>
  <si>
    <t xml:space="preserve">Línia 146
València - Benaguasil</t>
  </si>
  <si>
    <t xml:space="preserve">Línia 230
Bétera - Serra</t>
  </si>
  <si>
    <t xml:space="preserve">Línia 245
València - Llíria - Vilamarxant - Gestalgar</t>
  </si>
  <si>
    <t xml:space="preserve">CVV-250</t>
  </si>
  <si>
    <t xml:space="preserve">Línia 106
Torrent - C. C. Bonaire - Manises</t>
  </si>
  <si>
    <t xml:space="preserve">Línia 107
Quart de Poblet - El Saler</t>
  </si>
  <si>
    <t xml:space="preserve">Línia 150
València - Manises - Aeropuerto</t>
  </si>
  <si>
    <t xml:space="preserve">Bo 10 Mislata</t>
  </si>
  <si>
    <t xml:space="preserve">Línia 160
València - Xirivella - Alaquàs - Aldaia</t>
  </si>
  <si>
    <t xml:space="preserve">Línia 161
València - Xriviella - Alaquàs - Aldaia - Quart</t>
  </si>
  <si>
    <t xml:space="preserve">Línia 170
València - Torrent</t>
  </si>
  <si>
    <t xml:space="preserve">Línia 172
València - Torrent - Calicanto</t>
  </si>
  <si>
    <t xml:space="preserve">CVV-255</t>
  </si>
  <si>
    <t xml:space="preserve">Línia 120
València - Moncada</t>
  </si>
  <si>
    <t xml:space="preserve">CVV-253</t>
  </si>
  <si>
    <t xml:space="preserve">Línia 183
València - Sedaví - C. C. Alfafar</t>
  </si>
  <si>
    <t xml:space="preserve">CVV-257</t>
  </si>
  <si>
    <t xml:space="preserve">Línia 191
València - El Saler - El Perelló</t>
  </si>
  <si>
    <t xml:space="preserve">CVV-258</t>
  </si>
  <si>
    <t xml:space="preserve">Línia 105
Vilamarxant - Cheste - Riba-roja</t>
  </si>
  <si>
    <t xml:space="preserve">Línia 158
València - Vilamarxant</t>
  </si>
  <si>
    <t xml:space="preserve">B10 Marxant Express</t>
  </si>
  <si>
    <t xml:space="preserve">NOTA: Els percentatges representen la part proporcional de cada categoria de títol sobre el total.</t>
  </si>
  <si>
    <t xml:space="preserve">Any</t>
  </si>
  <si>
    <t xml:space="preserve">TOTAL ANUAL</t>
  </si>
  <si>
    <t xml:space="preserve">NOTA: L'evolució mosta els títols dels quals es disposa d'informació zonal (Títols de serveis especials, Abonament Transport y Bo Transbord). Els bitllets senzills no poden ser adscrits a una zona concreta.</t>
  </si>
  <si>
    <t xml:space="preserve">             Els percentatges representen la part proporcional de cada àmbit zonal sobre el total general o sobre el subtotal de cada títol en l'informació desglossada. </t>
  </si>
  <si>
    <t xml:space="preserve">             No es disposa de dades històriques del Bo 10 de Llíria.</t>
  </si>
  <si>
    <t xml:space="preserve">Zones tarifàries</t>
  </si>
  <si>
    <t xml:space="preserve"> A</t>
  </si>
  <si>
    <t xml:space="preserve">% A</t>
  </si>
  <si>
    <t xml:space="preserve">%AB</t>
  </si>
  <si>
    <t xml:space="preserve">% ABC</t>
  </si>
  <si>
    <t xml:space="preserve">% ABCD</t>
  </si>
  <si>
    <t xml:space="preserve">% B</t>
  </si>
  <si>
    <t xml:space="preserve">% BC</t>
  </si>
  <si>
    <t xml:space="preserve">% BCD</t>
  </si>
  <si>
    <t xml:space="preserve">% C</t>
  </si>
  <si>
    <t xml:space="preserve">% CD</t>
  </si>
  <si>
    <t xml:space="preserve">% D</t>
  </si>
  <si>
    <t xml:space="preserve">Bo Transbord</t>
  </si>
  <si>
    <t xml:space="preserve">Marxant Express</t>
  </si>
  <si>
    <t xml:space="preserve">Riba-roja</t>
  </si>
  <si>
    <t xml:space="preserve">A&gt;65 Perelló</t>
  </si>
  <si>
    <t xml:space="preserve">B-10 Buñol</t>
  </si>
  <si>
    <t xml:space="preserve">% AB</t>
  </si>
  <si>
    <t xml:space="preserve">%CD</t>
  </si>
  <si>
    <t xml:space="preserve">%B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</si>
</sst>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-* #,##0.00\ [$€]_-;\-* #,##0.00\ [$€]_-;_-* \-??\ [$€]_-;_-@_-"/>
    <numFmt numFmtId="166" formatCode="_-* #,##0.00\ _€_-;\-* #,##0.00\ _€_-;_-* \-??\ _€_-;_-@_-"/>
    <numFmt numFmtId="167" formatCode="_-* #,##0.00&quot; €&quot;_-;\-* #,##0.00&quot; €&quot;_-;_-* \-??&quot; €&quot;_-;_-@_-"/>
    <numFmt numFmtId="168" formatCode="0\ %"/>
    <numFmt numFmtId="169" formatCode="MMM\-YY"/>
    <numFmt numFmtId="170" formatCode="#,##0"/>
    <numFmt numFmtId="171" formatCode="0.00\ %"/>
    <numFmt numFmtId="172" formatCode="0"/>
    <numFmt numFmtId="173" formatCode="0.0%"/>
    <numFmt numFmtId="174" formatCode="0.000%"/>
    <numFmt numFmtId="175" formatCode="0.0000%"/>
    <numFmt numFmtId="176" formatCode="0.00000%"/>
    <numFmt numFmtId="177" formatCode="0.00%"/>
    <numFmt numFmtId="178" formatCode="0%"/>
  </numFmts>
  <fonts count="7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1"/>
      <color rgb="FF333399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808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family val="0"/>
      <charset val="1"/>
    </font>
    <font>
      <sz val="10"/>
      <name val="MS Sans Serif"/>
      <family val="2"/>
      <charset val="1"/>
    </font>
    <font>
      <b val="true"/>
      <sz val="11"/>
      <color rgb="FF333333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3"/>
      <color rgb="FF333399"/>
      <name val="Calibri"/>
      <family val="2"/>
      <charset val="1"/>
    </font>
    <font>
      <b val="true"/>
      <sz val="18"/>
      <color rgb="FF333399"/>
      <name val="Cambria"/>
      <family val="2"/>
      <charset val="1"/>
    </font>
    <font>
      <sz val="11"/>
      <color rgb="FF000000"/>
      <name val="Archivo"/>
      <family val="2"/>
      <charset val="1"/>
    </font>
    <font>
      <b val="true"/>
      <u val="single"/>
      <sz val="11"/>
      <color rgb="FF033171"/>
      <name val="Archivo"/>
      <family val="2"/>
      <charset val="1"/>
    </font>
    <font>
      <sz val="12"/>
      <color rgb="FF000000"/>
      <name val="Archivo"/>
      <family val="2"/>
      <charset val="1"/>
    </font>
    <font>
      <b val="true"/>
      <sz val="12"/>
      <color rgb="FFFFFFFF"/>
      <name val="Archivo"/>
      <family val="2"/>
      <charset val="1"/>
    </font>
    <font>
      <b val="true"/>
      <sz val="14"/>
      <name val="Archivo"/>
      <family val="2"/>
      <charset val="1"/>
    </font>
    <font>
      <b val="true"/>
      <u val="single"/>
      <sz val="14"/>
      <color rgb="FF033171"/>
      <name val="Archivo"/>
      <family val="2"/>
      <charset val="1"/>
    </font>
    <font>
      <sz val="10"/>
      <color rgb="FF033171"/>
      <name val="Archivo"/>
      <family val="2"/>
      <charset val="1"/>
    </font>
    <font>
      <b val="true"/>
      <sz val="10"/>
      <color rgb="FF000000"/>
      <name val="Archivo"/>
      <family val="2"/>
      <charset val="1"/>
    </font>
    <font>
      <sz val="10"/>
      <name val="Archivo"/>
      <family val="2"/>
      <charset val="1"/>
    </font>
    <font>
      <b val="true"/>
      <u val="single"/>
      <sz val="10"/>
      <color rgb="FF033171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b val="true"/>
      <u val="single"/>
      <sz val="10"/>
      <color rgb="FF033171"/>
      <name val="Archivo"/>
      <family val="2"/>
      <charset val="1"/>
    </font>
    <font>
      <b val="true"/>
      <sz val="10"/>
      <color rgb="FF033171"/>
      <name val="Archivo"/>
      <family val="2"/>
      <charset val="1"/>
    </font>
    <font>
      <sz val="11"/>
      <name val="Archivo"/>
      <family val="2"/>
      <charset val="1"/>
    </font>
    <font>
      <b val="true"/>
      <sz val="11"/>
      <color rgb="FFFFFFFF"/>
      <name val="Archivo"/>
      <family val="2"/>
      <charset val="1"/>
    </font>
    <font>
      <b val="true"/>
      <sz val="10"/>
      <color rgb="FFFFFFFF"/>
      <name val="Archivo"/>
      <family val="2"/>
      <charset val="1"/>
    </font>
    <font>
      <b val="true"/>
      <sz val="8"/>
      <color rgb="FFFFFFFF"/>
      <name val="Archivo"/>
      <family val="2"/>
      <charset val="1"/>
    </font>
    <font>
      <b val="true"/>
      <sz val="10"/>
      <name val="Archivo"/>
      <family val="2"/>
      <charset val="1"/>
    </font>
    <font>
      <sz val="8"/>
      <name val="Archivo"/>
      <family val="2"/>
      <charset val="1"/>
    </font>
    <font>
      <b val="true"/>
      <sz val="8"/>
      <name val="Archivo"/>
      <family val="2"/>
      <charset val="1"/>
    </font>
    <font>
      <b val="true"/>
      <sz val="11"/>
      <color rgb="FF033171"/>
      <name val="Archivo"/>
      <family val="2"/>
      <charset val="1"/>
    </font>
    <font>
      <b val="true"/>
      <sz val="8"/>
      <color rgb="FF033171"/>
      <name val="Archivo"/>
      <family val="2"/>
      <charset val="1"/>
    </font>
    <font>
      <sz val="9"/>
      <name val="Archivo"/>
      <family val="2"/>
      <charset val="1"/>
    </font>
    <font>
      <b val="true"/>
      <sz val="9"/>
      <name val="Archivo"/>
      <family val="2"/>
      <charset val="1"/>
    </font>
    <font>
      <b val="true"/>
      <sz val="11"/>
      <name val="Archivo"/>
      <family val="2"/>
      <charset val="1"/>
    </font>
    <font>
      <b val="true"/>
      <i val="true"/>
      <sz val="11"/>
      <color rgb="FF000000"/>
      <name val="Archivo"/>
      <family val="2"/>
      <charset val="1"/>
    </font>
    <font>
      <i val="true"/>
      <sz val="10"/>
      <color rgb="FF7F7F7F"/>
      <name val="Archivo"/>
      <family val="2"/>
      <charset val="1"/>
    </font>
    <font>
      <b val="true"/>
      <i val="true"/>
      <sz val="10"/>
      <color rgb="FF7F7F7F"/>
      <name val="Archivo"/>
      <family val="2"/>
      <charset val="1"/>
    </font>
    <font>
      <b val="true"/>
      <sz val="11.5"/>
      <color rgb="FFFFFFFF"/>
      <name val="Archivo"/>
      <family val="2"/>
      <charset val="1"/>
    </font>
    <font>
      <b val="true"/>
      <sz val="14"/>
      <color rgb="FFFFFFFF"/>
      <name val="Archivo"/>
      <family val="2"/>
      <charset val="1"/>
    </font>
    <font>
      <b val="true"/>
      <sz val="11"/>
      <color rgb="FF000000"/>
      <name val="Archivo"/>
      <family val="2"/>
      <charset val="1"/>
    </font>
    <font>
      <b val="true"/>
      <sz val="10.5"/>
      <color rgb="FF000000"/>
      <name val="Archivo"/>
      <family val="2"/>
      <charset val="1"/>
    </font>
    <font>
      <sz val="10.5"/>
      <color rgb="FF000000"/>
      <name val="Archivo"/>
      <family val="2"/>
      <charset val="1"/>
    </font>
    <font>
      <sz val="11"/>
      <color rgb="FF033171"/>
      <name val="Archivo"/>
      <family val="2"/>
      <charset val="1"/>
    </font>
    <font>
      <b val="true"/>
      <sz val="10.5"/>
      <color rgb="FF033171"/>
      <name val="Archivo"/>
      <family val="2"/>
      <charset val="1"/>
    </font>
    <font>
      <b val="true"/>
      <sz val="16"/>
      <color rgb="FF000000"/>
      <name val="Archivo"/>
      <family val="2"/>
    </font>
    <font>
      <b val="true"/>
      <sz val="10.5"/>
      <color rgb="FF000000"/>
      <name val="Archivo"/>
      <family val="2"/>
    </font>
    <font>
      <b val="true"/>
      <sz val="10.5"/>
      <color rgb="FFFFFFFF"/>
      <name val="Archivo"/>
      <family val="2"/>
    </font>
    <font>
      <sz val="10"/>
      <color rgb="FF000000"/>
      <name val="Archivo"/>
      <family val="2"/>
    </font>
    <font>
      <i val="true"/>
      <sz val="11"/>
      <color rgb="FF000000"/>
      <name val="Archivo"/>
      <family val="2"/>
    </font>
    <font>
      <b val="true"/>
      <sz val="10"/>
      <color rgb="FF000000"/>
      <name val="Archivo"/>
      <family val="2"/>
    </font>
    <font>
      <i val="true"/>
      <sz val="10"/>
      <color rgb="FF000000"/>
      <name val="Archivo"/>
      <family val="2"/>
    </font>
    <font>
      <i val="true"/>
      <sz val="10.5"/>
      <color rgb="FF000000"/>
      <name val="Archivo"/>
      <family val="2"/>
    </font>
    <font>
      <sz val="10.5"/>
      <color rgb="FF000000"/>
      <name val="Archivo"/>
      <family val="2"/>
    </font>
    <font>
      <b val="true"/>
      <sz val="11"/>
      <color rgb="FF000000"/>
      <name val="Archivo"/>
      <family val="2"/>
    </font>
    <font>
      <b val="true"/>
      <sz val="11"/>
      <color rgb="FFFFFFFF"/>
      <name val="Archivo"/>
      <family val="2"/>
    </font>
    <font>
      <sz val="10.5"/>
      <name val="Archivo"/>
      <family val="2"/>
    </font>
    <font>
      <sz val="8.5"/>
      <color rgb="FF000000"/>
      <name val="Archivo"/>
      <family val="2"/>
    </font>
    <font>
      <sz val="11"/>
      <color rgb="FF000000"/>
      <name val="Archivo"/>
      <family val="2"/>
    </font>
    <font>
      <b val="true"/>
      <sz val="18"/>
      <color rgb="FF000000"/>
      <name val="Archivo"/>
      <family val="2"/>
    </font>
    <font>
      <i val="true"/>
      <sz val="10"/>
      <color rgb="FFFFFFFF"/>
      <name val="Archivo"/>
      <family val="2"/>
    </font>
    <font>
      <sz val="10"/>
      <color rgb="FF000000"/>
      <name val="Archivo"/>
      <family val="2"/>
      <charset val="1"/>
    </font>
    <font>
      <sz val="10"/>
      <color rgb="FFFFFFFF"/>
      <name val="Archivo"/>
      <family val="2"/>
      <charset val="1"/>
    </font>
    <font>
      <b val="true"/>
      <sz val="11"/>
      <color rgb="FFFF0000"/>
      <name val="Archivo"/>
      <family val="2"/>
      <charset val="1"/>
    </font>
    <font>
      <sz val="11"/>
      <color rgb="FFFFFFFF"/>
      <name val="Archivo"/>
      <family val="2"/>
      <charset val="1"/>
    </font>
    <font>
      <sz val="12"/>
      <color rgb="FFFFFFFF"/>
      <name val="Archivo"/>
      <family val="2"/>
      <charset val="1"/>
    </font>
    <font>
      <i val="true"/>
      <sz val="9"/>
      <color rgb="FF000000"/>
      <name val="Archivo"/>
      <family val="2"/>
    </font>
    <font>
      <b val="true"/>
      <sz val="14"/>
      <color rgb="FF000000"/>
      <name val="Archivo"/>
      <family val="2"/>
    </font>
  </fonts>
  <fills count="22">
    <fill>
      <patternFill patternType="none"/>
    </fill>
    <fill>
      <patternFill patternType="gray125"/>
    </fill>
    <fill>
      <patternFill patternType="solid">
        <fgColor rgb="FF99CCFF"/>
        <bgColor rgb="FFB9CDE5"/>
      </patternFill>
    </fill>
    <fill>
      <patternFill patternType="solid">
        <fgColor rgb="FFFF8080"/>
        <bgColor rgb="FFF79646"/>
      </patternFill>
    </fill>
    <fill>
      <patternFill patternType="solid">
        <fgColor rgb="FFFFFFCC"/>
        <bgColor rgb="FFFDEADA"/>
      </patternFill>
    </fill>
    <fill>
      <patternFill patternType="solid">
        <fgColor rgb="FFFFCC99"/>
        <bgColor rgb="FFFCD5B5"/>
      </patternFill>
    </fill>
    <fill>
      <patternFill patternType="solid">
        <fgColor rgb="FFCCFFFF"/>
        <bgColor rgb="FFDCE6F2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6600"/>
        <bgColor rgb="FFDC853E"/>
      </patternFill>
    </fill>
    <fill>
      <patternFill patternType="solid">
        <fgColor rgb="FFFFCC00"/>
        <bgColor rgb="FFC8B300"/>
      </patternFill>
    </fill>
    <fill>
      <patternFill patternType="solid">
        <fgColor rgb="FF969696"/>
        <bgColor rgb="FF878787"/>
      </patternFill>
    </fill>
    <fill>
      <patternFill patternType="solid">
        <fgColor rgb="FFFFFFFF"/>
        <bgColor rgb="FFF3EEF6"/>
      </patternFill>
    </fill>
    <fill>
      <patternFill patternType="solid">
        <fgColor rgb="FFCC99FF"/>
        <bgColor rgb="FFB3A2C7"/>
      </patternFill>
    </fill>
    <fill>
      <patternFill patternType="solid">
        <fgColor rgb="FF003366"/>
        <bgColor rgb="FF033171"/>
      </patternFill>
    </fill>
    <fill>
      <patternFill patternType="solid">
        <fgColor rgb="FF666699"/>
        <bgColor rgb="FF7F7F7F"/>
      </patternFill>
    </fill>
    <fill>
      <patternFill patternType="solid">
        <fgColor rgb="FF33CCCC"/>
        <bgColor rgb="FF99CCFF"/>
      </patternFill>
    </fill>
    <fill>
      <patternFill patternType="solid">
        <fgColor rgb="FFFF0000"/>
        <bgColor rgb="FFC64034"/>
      </patternFill>
    </fill>
    <fill>
      <patternFill patternType="solid">
        <fgColor rgb="FF033171"/>
        <bgColor rgb="FF003366"/>
      </patternFill>
    </fill>
    <fill>
      <patternFill patternType="solid">
        <fgColor rgb="FFDCE6F2"/>
        <bgColor rgb="FFE4E4E4"/>
      </patternFill>
    </fill>
    <fill>
      <patternFill patternType="solid">
        <fgColor rgb="FFF3EEF6"/>
        <bgColor rgb="FFFDEADA"/>
      </patternFill>
    </fill>
    <fill>
      <patternFill patternType="solid">
        <fgColor rgb="FFE4E4E4"/>
        <bgColor rgb="FFDCE6F2"/>
      </patternFill>
    </fill>
  </fills>
  <borders count="141">
    <border diagonalUp="false" diagonalDown="false">
      <left/>
      <right/>
      <top/>
      <bottom/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double">
        <color rgb="FFFF0000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003366"/>
      </top>
      <bottom style="double">
        <color rgb="FF003366"/>
      </bottom>
      <diagonal/>
    </border>
    <border diagonalUp="false" diagonalDown="false">
      <left/>
      <right/>
      <top/>
      <bottom style="thick">
        <color rgb="FFCCFFFF"/>
      </bottom>
      <diagonal/>
    </border>
    <border diagonalUp="false" diagonalDown="false">
      <left/>
      <right/>
      <top/>
      <bottom style="medium">
        <color rgb="FFCCFFFF"/>
      </bottom>
      <diagonal/>
    </border>
    <border diagonalUp="false" diagonalDown="false">
      <left style="medium"/>
      <right style="medium"/>
      <top style="medium"/>
      <bottom style="medium">
        <color rgb="FFFFFFFF"/>
      </bottom>
      <diagonal/>
    </border>
    <border diagonalUp="false" diagonalDown="false">
      <left style="medium"/>
      <right style="medium"/>
      <top style="medium">
        <color rgb="FFFFFFFF"/>
      </top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>
        <color rgb="FFFFFFFF"/>
      </right>
      <top style="medium"/>
      <bottom style="medium"/>
      <diagonal/>
    </border>
    <border diagonalUp="false" diagonalDown="false">
      <left/>
      <right/>
      <top style="medium"/>
      <bottom style="thin">
        <color rgb="FFFFFFFF"/>
      </bottom>
      <diagonal/>
    </border>
    <border diagonalUp="false" diagonalDown="false">
      <left style="medium">
        <color rgb="FFFFFFFF"/>
      </left>
      <right style="medium">
        <color rgb="FFFFFFFF"/>
      </right>
      <top style="medium"/>
      <bottom style="medium"/>
      <diagonal/>
    </border>
    <border diagonalUp="false" diagonalDown="false">
      <left style="medium">
        <color rgb="FFFFFFFF"/>
      </left>
      <right style="medium"/>
      <top style="medium"/>
      <bottom style="medium"/>
      <diagonal/>
    </border>
    <border diagonalUp="false" diagonalDown="false">
      <left style="medium"/>
      <right style="medium">
        <color rgb="FFFFFFFF"/>
      </right>
      <top style="medium"/>
      <bottom style="thin">
        <color rgb="FFFFFFFF"/>
      </bottom>
      <diagonal/>
    </border>
    <border diagonalUp="false" diagonalDown="false">
      <left/>
      <right style="medium"/>
      <top style="medium"/>
      <bottom style="thin">
        <color rgb="FFFFFFFF"/>
      </bottom>
      <diagonal/>
    </border>
    <border diagonalUp="false" diagonalDown="false">
      <left/>
      <right style="thin">
        <color rgb="FFFFFFFF"/>
      </right>
      <top/>
      <bottom style="medium"/>
      <diagonal/>
    </border>
    <border diagonalUp="false" diagonalDown="false">
      <left style="thin">
        <color rgb="FFFFFFFF"/>
      </left>
      <right style="thin">
        <color rgb="FFFFFFFF"/>
      </right>
      <top/>
      <bottom style="medium"/>
      <diagonal/>
    </border>
    <border diagonalUp="false" diagonalDown="false">
      <left style="thin">
        <color rgb="FFFFFFFF"/>
      </left>
      <right/>
      <top/>
      <bottom style="medium"/>
      <diagonal/>
    </border>
    <border diagonalUp="false" diagonalDown="false">
      <left/>
      <right style="thin">
        <color rgb="FFFFFFFF"/>
      </right>
      <top style="thin">
        <color rgb="FFFFFFFF"/>
      </top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medium"/>
      <diagonal/>
    </border>
    <border diagonalUp="false" diagonalDown="false">
      <left style="thin">
        <color rgb="FFFFFFFF"/>
      </left>
      <right/>
      <top style="thin">
        <color rgb="FFFFFFFF"/>
      </top>
      <bottom style="medium"/>
      <diagonal/>
    </border>
    <border diagonalUp="false" diagonalDown="false">
      <left style="medium"/>
      <right style="thin">
        <color rgb="FFFFFFFF"/>
      </right>
      <top style="thin">
        <color rgb="FFFFFFFF"/>
      </top>
      <bottom style="medium"/>
      <diagonal/>
    </border>
    <border diagonalUp="false" diagonalDown="false">
      <left style="thin">
        <color rgb="FFFFFFFF"/>
      </left>
      <right style="medium">
        <color rgb="FFFFFFFF"/>
      </right>
      <top style="thin">
        <color rgb="FFFFFFFF"/>
      </top>
      <bottom style="medium"/>
      <diagonal/>
    </border>
    <border diagonalUp="false" diagonalDown="false">
      <left style="thin">
        <color rgb="FFFFFFFF"/>
      </left>
      <right style="medium"/>
      <top style="thin">
        <color rgb="FFFFFFFF"/>
      </top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>
        <color rgb="FFFFFFFF"/>
      </left>
      <right style="medium">
        <color rgb="FFFFFFFF"/>
      </right>
      <top style="medium"/>
      <bottom style="medium">
        <color rgb="FFFFFFFF"/>
      </bottom>
      <diagonal/>
    </border>
    <border diagonalUp="false" diagonalDown="false">
      <left style="medium">
        <color rgb="FFFFFFFF"/>
      </left>
      <right style="medium"/>
      <top style="medium"/>
      <bottom style="medium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FFFFFF"/>
      </top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>
        <color rgb="FFFFFFFF"/>
      </left>
      <right/>
      <top/>
      <bottom style="medium"/>
      <diagonal/>
    </border>
    <border diagonalUp="false" diagonalDown="false">
      <left style="medium">
        <color rgb="FFFFFFFF"/>
      </left>
      <right style="thin">
        <color rgb="FFFFFFFF"/>
      </right>
      <top/>
      <bottom style="medium"/>
      <diagonal/>
    </border>
    <border diagonalUp="false" diagonalDown="false">
      <left style="medium">
        <color rgb="FFFFFFFF"/>
      </left>
      <right style="medium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>
        <color rgb="FFFFFFFF"/>
      </left>
      <right style="medium">
        <color rgb="FFFFFFFF"/>
      </right>
      <top style="medium"/>
      <bottom style="thin"/>
      <diagonal/>
    </border>
    <border diagonalUp="false" diagonalDown="false">
      <left/>
      <right style="medium">
        <color rgb="FFFFFFFF"/>
      </right>
      <top style="medium"/>
      <bottom style="medium">
        <color rgb="FFFFFFFF"/>
      </bottom>
      <diagonal/>
    </border>
    <border diagonalUp="false" diagonalDown="false">
      <left style="medium"/>
      <right/>
      <top style="medium"/>
      <bottom style="medium">
        <color rgb="FFFFFFFF"/>
      </bottom>
      <diagonal/>
    </border>
    <border diagonalUp="false" diagonalDown="false">
      <left/>
      <right style="thin">
        <color rgb="FFFFFFFF"/>
      </right>
      <top/>
      <bottom/>
      <diagonal/>
    </border>
    <border diagonalUp="false" diagonalDown="false">
      <left style="thin">
        <color rgb="FFFFFFFF"/>
      </left>
      <right style="thin">
        <color rgb="FFFFFFFF"/>
      </right>
      <top/>
      <bottom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>
        <color rgb="FFFFFFFF"/>
      </left>
      <right style="medium">
        <color rgb="FFFFFFFF"/>
      </right>
      <top style="medium">
        <color rgb="FFFFFFFF"/>
      </top>
      <bottom/>
      <diagonal/>
    </border>
    <border diagonalUp="false" diagonalDown="false">
      <left style="thin">
        <color rgb="FFFFFFFF"/>
      </left>
      <right style="medium">
        <color rgb="FFFFFFFF"/>
      </right>
      <top/>
      <bottom/>
      <diagonal/>
    </border>
    <border diagonalUp="false" diagonalDown="false">
      <left/>
      <right style="thin">
        <color rgb="FFFFFFFF"/>
      </right>
      <top style="medium">
        <color rgb="FFFFFFFF"/>
      </top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FFFFFF"/>
      </top>
      <bottom style="thin"/>
      <diagonal/>
    </border>
    <border diagonalUp="false" diagonalDown="false">
      <left style="thin">
        <color rgb="FFFFFFFF"/>
      </left>
      <right style="medium">
        <color rgb="FFFFFFFF"/>
      </right>
      <top style="medium">
        <color rgb="FFFFFFFF"/>
      </top>
      <bottom style="thin"/>
      <diagonal/>
    </border>
    <border diagonalUp="false" diagonalDown="false">
      <left style="medium">
        <color rgb="FFFFFFFF"/>
      </left>
      <right/>
      <top/>
      <bottom style="thin"/>
      <diagonal/>
    </border>
    <border diagonalUp="false" diagonalDown="false">
      <left style="thin">
        <color rgb="FFFFFFFF"/>
      </left>
      <right style="medium"/>
      <top style="medium">
        <color rgb="FFFFFFFF"/>
      </top>
      <bottom style="medium"/>
      <diagonal/>
    </border>
    <border diagonalUp="false" diagonalDown="false">
      <left style="medium"/>
      <right style="thin">
        <color rgb="FFFFFFFF"/>
      </right>
      <top/>
      <bottom style="medium"/>
      <diagonal/>
    </border>
    <border diagonalUp="false" diagonalDown="false">
      <left style="thin">
        <color rgb="FFFFFFFF"/>
      </left>
      <right style="medium">
        <color rgb="FFFFFFFF"/>
      </right>
      <top/>
      <bottom style="medium"/>
      <diagonal/>
    </border>
    <border diagonalUp="false" diagonalDown="false">
      <left style="thin">
        <color rgb="FFFFFFFF"/>
      </left>
      <right style="medium"/>
      <top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medium"/>
      <bottom style="medium">
        <color rgb="FFFFFFFF"/>
      </bottom>
      <diagonal/>
    </border>
    <border diagonalUp="false" diagonalDown="false">
      <left style="medium">
        <color rgb="FFFFFFFF"/>
      </left>
      <right style="thin">
        <color rgb="FFFFFFFF"/>
      </right>
      <top style="medium">
        <color rgb="FFFFFFFF"/>
      </top>
      <bottom style="medium"/>
      <diagonal/>
    </border>
    <border diagonalUp="false" diagonalDown="false">
      <left style="thin">
        <color rgb="FFFFFFFF"/>
      </left>
      <right style="medium">
        <color rgb="FFFFFFFF"/>
      </right>
      <top style="medium">
        <color rgb="FFFFFFFF"/>
      </top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>
        <color rgb="FFFFFFFF"/>
      </right>
      <top style="medium"/>
      <bottom style="medium"/>
      <diagonal/>
    </border>
    <border diagonalUp="false" diagonalDown="false">
      <left style="thin">
        <color rgb="FFFFFFFF"/>
      </left>
      <right/>
      <top style="medium"/>
      <bottom style="medium"/>
      <diagonal/>
    </border>
    <border diagonalUp="false" diagonalDown="false">
      <left style="medium">
        <color rgb="FFFFFFFF"/>
      </left>
      <right style="thin">
        <color rgb="FFFFFFFF"/>
      </right>
      <top style="medium"/>
      <bottom style="medium"/>
      <diagonal/>
    </border>
    <border diagonalUp="false" diagonalDown="false">
      <left style="thin">
        <color rgb="FFFFFFFF"/>
      </left>
      <right style="medium">
        <color rgb="FFFFFFFF"/>
      </right>
      <top style="medium"/>
      <bottom style="medium"/>
      <diagonal/>
    </border>
    <border diagonalUp="false" diagonalDown="false">
      <left/>
      <right style="thin">
        <color rgb="FFFFFFFF"/>
      </right>
      <top style="medium"/>
      <bottom style="thin">
        <color rgb="FFFFFFFF"/>
      </bottom>
      <diagonal/>
    </border>
    <border diagonalUp="false" diagonalDown="false">
      <left style="medium">
        <color rgb="FFFFFFFF"/>
      </left>
      <right/>
      <top style="medium"/>
      <bottom style="thin">
        <color rgb="FFFFFFFF"/>
      </bottom>
      <diagonal/>
    </border>
    <border diagonalUp="false" diagonalDown="false">
      <left/>
      <right/>
      <top/>
      <bottom style="medium">
        <color rgb="FFFFFFFF"/>
      </bottom>
      <diagonal/>
    </border>
    <border diagonalUp="false" diagonalDown="false">
      <left style="medium">
        <color rgb="FFFFFFFF"/>
      </left>
      <right style="thin">
        <color rgb="FFFFFFFF"/>
      </right>
      <top style="medium">
        <color rgb="FFFFFFFF"/>
      </top>
      <bottom style="medium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FFFFFF"/>
      </top>
      <bottom style="medium">
        <color rgb="FFFFFFFF"/>
      </bottom>
      <diagonal/>
    </border>
    <border diagonalUp="false" diagonalDown="false">
      <left style="thin">
        <color rgb="FFFFFFFF"/>
      </left>
      <right/>
      <top style="medium">
        <color rgb="FFFFFFFF"/>
      </top>
      <bottom style="medium">
        <color rgb="FFFFFFFF"/>
      </bottom>
      <diagonal/>
    </border>
    <border diagonalUp="false" diagonalDown="false">
      <left/>
      <right style="thin">
        <color rgb="FFFFFFFF"/>
      </right>
      <top style="medium">
        <color rgb="FFFFFFFF"/>
      </top>
      <bottom style="medium">
        <color rgb="FFFFFFFF"/>
      </bottom>
      <diagonal/>
    </border>
    <border diagonalUp="false" diagonalDown="false">
      <left style="medium">
        <color rgb="FFFFFFFF"/>
      </left>
      <right/>
      <top style="thin">
        <color rgb="FFFFFFFF"/>
      </top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FFFFFF"/>
      </top>
      <bottom/>
      <diagonal/>
    </border>
  </borders>
  <cellStyleXfs count="8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2" applyFont="true" applyBorder="true" applyAlignment="true" applyProtection="false">
      <alignment horizontal="general" vertical="bottom" textRotation="0" wrapText="false" indent="0" shrinkToFit="false"/>
    </xf>
    <xf numFmtId="164" fontId="8" fillId="12" borderId="3" applyFont="true" applyBorder="tru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7" borderId="3" applyFont="true" applyBorder="tru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13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4" applyFont="true" applyBorder="true" applyAlignment="true" applyProtection="false">
      <alignment horizontal="general" vertical="bottom" textRotation="0" wrapText="false" indent="0" shrinkToFit="false"/>
    </xf>
    <xf numFmtId="164" fontId="0" fillId="4" borderId="4" applyFont="true" applyBorder="true" applyAlignment="true" applyProtection="false">
      <alignment horizontal="general" vertical="bottom" textRotation="0" wrapText="false" indent="0" shrinkToFit="false"/>
    </xf>
    <xf numFmtId="164" fontId="0" fillId="4" borderId="4" applyFont="true" applyBorder="true" applyAlignment="true" applyProtection="false">
      <alignment horizontal="general" vertical="bottom" textRotation="0" wrapText="false" indent="0" shrinkToFit="false"/>
    </xf>
    <xf numFmtId="164" fontId="0" fillId="4" borderId="4" applyFont="true" applyBorder="tru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12" borderId="5" applyFont="true" applyBorder="tru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6" applyFont="true" applyBorder="true" applyAlignment="true" applyProtection="false">
      <alignment horizontal="general" vertical="bottom" textRotation="0" wrapText="false" indent="0" shrinkToFit="false"/>
    </xf>
    <xf numFmtId="164" fontId="19" fillId="0" borderId="7" applyFont="true" applyBorder="true" applyAlignment="true" applyProtection="false">
      <alignment horizontal="general" vertical="bottom" textRotation="0" wrapText="false" indent="0" shrinkToFit="false"/>
    </xf>
    <xf numFmtId="164" fontId="9" fillId="0" borderId="8" applyFont="true" applyBorder="tru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</cellStyleXfs>
  <cellXfs count="6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18" borderId="9" xfId="6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18" borderId="10" xfId="6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6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6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6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19" borderId="11" xfId="6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19" borderId="12" xfId="6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19" borderId="12" xfId="6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19" borderId="1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19" borderId="13" xfId="6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6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62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0" xfId="6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6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6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19" borderId="11" xfId="6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0" xfId="6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0" xfId="6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6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0" xfId="6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18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8" borderId="15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18" borderId="16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8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18" borderId="17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18" borderId="18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8" borderId="19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18" borderId="20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18" borderId="21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18" borderId="22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18" borderId="23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18" borderId="24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18" borderId="25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18" borderId="26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18" borderId="24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18" borderId="25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18" borderId="27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18" borderId="23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18" borderId="28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8" fillId="0" borderId="29" xfId="5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9" fillId="0" borderId="3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31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29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29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9" fillId="0" borderId="3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9" fillId="0" borderId="33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9" fillId="0" borderId="34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0" fillId="0" borderId="35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8" fillId="0" borderId="36" xfId="5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9" fillId="0" borderId="33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34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3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3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38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3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9" fillId="0" borderId="3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9" fillId="0" borderId="38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0" fillId="0" borderId="3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39" xfId="5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9" fillId="0" borderId="39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4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41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4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39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9" fillId="0" borderId="43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9" fillId="0" borderId="41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9" fillId="0" borderId="4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0" fillId="0" borderId="39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9" fillId="0" borderId="4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1" fillId="19" borderId="44" xfId="5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1" fillId="19" borderId="45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1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44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4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4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2" fillId="19" borderId="48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2" fillId="19" borderId="4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2" fillId="19" borderId="4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2" fillId="19" borderId="44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18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18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18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18" borderId="21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18" borderId="22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18" borderId="51" xfId="55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18" borderId="52" xfId="55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18" borderId="53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18" borderId="54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18" borderId="20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18" borderId="52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18" borderId="55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3" fillId="12" borderId="5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3" fillId="12" borderId="5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8" fillId="0" borderId="58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3" fillId="12" borderId="59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3" fillId="12" borderId="6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3" fillId="12" borderId="31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4" fillId="12" borderId="35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3" fillId="12" borderId="3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3" fillId="12" borderId="61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8" fillId="0" borderId="62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3" fillId="12" borderId="63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3" fillId="12" borderId="34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4" fillId="12" borderId="3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3" fillId="12" borderId="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64" xfId="5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43" fillId="12" borderId="65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3" fillId="12" borderId="6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8" fillId="0" borderId="67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3" fillId="12" borderId="68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3" fillId="12" borderId="69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4" fillId="12" borderId="64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44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11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7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18" borderId="7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18" borderId="7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8" borderId="73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18" borderId="49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8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18" borderId="50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8" borderId="74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8" borderId="5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18" borderId="75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18" borderId="76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18" borderId="77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18" borderId="78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18" borderId="54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18" borderId="79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18" borderId="80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18" borderId="81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18" borderId="82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18" borderId="83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18" borderId="84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18" borderId="85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18" borderId="21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18" borderId="22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18" borderId="86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18" borderId="20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18" borderId="87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20" borderId="88" xfId="55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70" fontId="29" fillId="0" borderId="89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9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29" fillId="0" borderId="6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91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9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7" fillId="0" borderId="6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38" fillId="0" borderId="63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8" fillId="0" borderId="9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39" fillId="0" borderId="93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9" fillId="0" borderId="5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9" fillId="0" borderId="94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0" fillId="0" borderId="29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9" fillId="0" borderId="3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3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3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7" fillId="0" borderId="6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7" fillId="0" borderId="3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8" fillId="0" borderId="6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29" fillId="0" borderId="43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4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7" fillId="0" borderId="6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7" fillId="0" borderId="4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38" fillId="0" borderId="88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8" fillId="0" borderId="6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1" fillId="19" borderId="48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1" fillId="19" borderId="45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1" fillId="19" borderId="7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1" fillId="19" borderId="4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20" borderId="11" xfId="55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9" fontId="38" fillId="0" borderId="35" xfId="5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9" fillId="0" borderId="93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3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56" xfId="5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9" fillId="0" borderId="94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9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29" fillId="0" borderId="89" xfId="6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9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9" fillId="0" borderId="89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9" fillId="0" borderId="6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9" fillId="0" borderId="91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9" fillId="0" borderId="9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37" xfId="5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7" fillId="0" borderId="38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29" fillId="0" borderId="32" xfId="6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95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65" xfId="5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9" fillId="0" borderId="9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4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29" fillId="0" borderId="43" xfId="6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9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1" fillId="19" borderId="98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1" fillId="19" borderId="99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10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1" fillId="19" borderId="4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20" borderId="101" xfId="55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70" fontId="29" fillId="0" borderId="5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0" borderId="102" xfId="55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70" fontId="4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45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3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9" fillId="18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9" fillId="18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8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18" borderId="10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8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18" borderId="10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18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18" borderId="10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21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2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20" borderId="4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3" fillId="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9" fillId="12" borderId="89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12" borderId="6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12" borderId="9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35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6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9" fillId="12" borderId="95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12" borderId="65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12" borderId="10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64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4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9" fillId="12" borderId="48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12" borderId="4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12" borderId="7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10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3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48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4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7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39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3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3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5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19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1" fillId="0" borderId="4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70" fontId="29" fillId="12" borderId="9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9" fillId="12" borderId="6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12" borderId="91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12" borderId="108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9" fillId="12" borderId="65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12" borderId="9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10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9" fillId="12" borderId="109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12" borderId="11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9" fillId="12" borderId="11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12" borderId="111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10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11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91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6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9" fillId="0" borderId="6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34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38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3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9" fillId="0" borderId="3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3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113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4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41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9" fillId="0" borderId="41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45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4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8" fillId="0" borderId="4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4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89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9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3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6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4" fillId="19" borderId="3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1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43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6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48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7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1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1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1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12" borderId="3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12" borderId="41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9" fillId="12" borderId="4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29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33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4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38" fillId="0" borderId="48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4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4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13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7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9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11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5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6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61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8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6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6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95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65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10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118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119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1" fillId="1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12" borderId="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5" fillId="1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2" borderId="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21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9" fillId="0" borderId="65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10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109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1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12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45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1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6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37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41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9" fillId="0" borderId="48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45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13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122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115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9" fillId="0" borderId="115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123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1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3" fillId="0" borderId="1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89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60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92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124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32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62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10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43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67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48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46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70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93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56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58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121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6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95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65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106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45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46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70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47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1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12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10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9" fillId="0" borderId="47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6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116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0" borderId="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0" borderId="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2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3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1" fillId="19" borderId="1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29" fillId="0" borderId="46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1" fillId="0" borderId="1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70" fontId="29" fillId="0" borderId="33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40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90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91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38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108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96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38" fillId="0" borderId="114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115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116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6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0" borderId="6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38" fillId="0" borderId="95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65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10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1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9" fillId="0" borderId="11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9" fillId="0" borderId="11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6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48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4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9" fillId="0" borderId="4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7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1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6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1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111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0" borderId="0" xfId="6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1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38" fillId="0" borderId="109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110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111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12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122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52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1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9" fillId="0" borderId="41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20" borderId="4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3" fillId="0" borderId="1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1" fillId="19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10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0" borderId="121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13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0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2" fillId="20" borderId="1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1" fillId="21" borderId="1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1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20" borderId="12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3" fillId="0" borderId="10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3" fillId="0" borderId="1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1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5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5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5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18" borderId="14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18" borderId="16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18" borderId="128" xfId="5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18" borderId="129" xfId="5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18" borderId="130" xfId="5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5" fillId="18" borderId="13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18" borderId="132" xfId="5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5" fillId="18" borderId="129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18" borderId="17" xfId="5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18" borderId="23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18" borderId="24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18" borderId="25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18" borderId="25" xfId="5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5" fillId="20" borderId="124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8" fillId="0" borderId="117" xfId="5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72" fillId="0" borderId="90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11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72" fillId="0" borderId="89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11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72" fillId="0" borderId="60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2" fillId="0" borderId="91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8" fillId="0" borderId="35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8" fillId="0" borderId="61" xfId="5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72" fillId="0" borderId="33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34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2" fillId="0" borderId="32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61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33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2" fillId="0" borderId="37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2" fillId="0" borderId="38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37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62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8" fillId="0" borderId="36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66" xfId="5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72" fillId="0" borderId="40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113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2" fillId="0" borderId="43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66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40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2" fillId="0" borderId="41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2" fillId="0" borderId="42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41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67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8" fillId="0" borderId="39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5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1" fillId="19" borderId="44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48" xfId="5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1" fillId="19" borderId="12" xfId="5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1" fillId="19" borderId="13" xfId="5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1" fillId="19" borderId="45" xfId="5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1" fillId="19" borderId="45" xfId="5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1" fillId="19" borderId="46" xfId="5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1" fillId="19" borderId="70" xfId="5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72" fillId="0" borderId="30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31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2" fillId="0" borderId="93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57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30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2" fillId="0" borderId="56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2" fillId="0" borderId="94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56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58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8" fillId="0" borderId="29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4" fillId="0" borderId="0" xfId="5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47" fillId="0" borderId="112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117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90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60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92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11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6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47" fillId="0" borderId="106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0" borderId="113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1" fillId="19" borderId="48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1" fillId="19" borderId="12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1" fillId="19" borderId="13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1" fillId="19" borderId="45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1" fillId="19" borderId="46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1" fillId="19" borderId="70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0" xfId="5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29" fillId="0" borderId="0" xfId="5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18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18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18" borderId="5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0" borderId="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3" fillId="18" borderId="54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3" fillId="18" borderId="20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3" fillId="18" borderId="21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3" fillId="18" borderId="22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3" fillId="18" borderId="105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18" borderId="55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20" borderId="44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8" fillId="0" borderId="31" xfId="5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47" fillId="0" borderId="91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35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0" fillId="0" borderId="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8" fillId="0" borderId="34" xfId="5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47" fillId="0" borderId="38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113" xfId="5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47" fillId="0" borderId="4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19" borderId="11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1" fillId="19" borderId="4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41" fillId="19" borderId="4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8" fillId="0" borderId="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94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47" fillId="0" borderId="38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47" fillId="0" borderId="4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41" fillId="19" borderId="4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41" fillId="19" borderId="4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47" fillId="0" borderId="38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33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6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47" fillId="0" borderId="33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4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6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1" fillId="19" borderId="45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41" fillId="19" borderId="45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1" fillId="19" borderId="7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58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47" fillId="0" borderId="33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69" xfId="5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41" fillId="19" borderId="45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0" borderId="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5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5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18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18" borderId="73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8" borderId="1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18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18" borderId="1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18" borderId="135" xfId="55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18" borderId="136" xfId="5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18" borderId="137" xfId="55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18" borderId="138" xfId="5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5" fillId="18" borderId="51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18" borderId="136" xfId="55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18" borderId="8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18" borderId="86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6" fillId="18" borderId="1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5" fillId="18" borderId="54" xfId="55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5" fillId="18" borderId="21" xfId="55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5" fillId="18" borderId="22" xfId="55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5" fillId="18" borderId="20" xfId="55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5" fillId="18" borderId="140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8" fillId="0" borderId="57" xfId="5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38" fillId="0" borderId="94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58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2" fillId="0" borderId="59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12" borderId="93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12" borderId="3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29" fillId="12" borderId="5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12" borderId="3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29" fillId="12" borderId="94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12" borderId="9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12" borderId="3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12" borderId="6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38" fillId="0" borderId="38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6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2" fillId="0" borderId="63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12" borderId="3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12" borderId="33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12" borderId="34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12" borderId="38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12" borderId="6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12" borderId="33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12" borderId="3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4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6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2" fillId="0" borderId="88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12" borderId="43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12" borderId="4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12" borderId="113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12" borderId="4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12" borderId="6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9" fillId="12" borderId="4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12" borderId="41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41" fillId="19" borderId="45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1" fillId="19" borderId="11" xfId="5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1" fillId="19" borderId="1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1" fillId="19" borderId="4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3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12" borderId="30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12" borderId="31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12" borderId="58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12" borderId="5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47" fillId="0" borderId="3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47" fillId="0" borderId="4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41" fillId="19" borderId="45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41" fillId="19" borderId="45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92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7" fillId="0" borderId="94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56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37" xfId="5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8" fillId="0" borderId="118" xfId="5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41" xfId="55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Énfasis1 2" xfId="27"/>
    <cellStyle name="40% - Énfasis2 2" xfId="28"/>
    <cellStyle name="40% - Énfasis3 2" xfId="29"/>
    <cellStyle name="40% - Énfasis4 2" xfId="30"/>
    <cellStyle name="40% - Énfasis5 2" xfId="31"/>
    <cellStyle name="40% - Énfasis6 2" xfId="32"/>
    <cellStyle name="60% - Énfasis1 2" xfId="33"/>
    <cellStyle name="60% - Énfasis2 2" xfId="34"/>
    <cellStyle name="60% - Énfasis3 2" xfId="35"/>
    <cellStyle name="60% - Énfasis4 2" xfId="36"/>
    <cellStyle name="60% - Énfasis5 2" xfId="37"/>
    <cellStyle name="60% - Énfasis6 2" xfId="38"/>
    <cellStyle name="Buena 2" xfId="39"/>
    <cellStyle name="Celda de comprobación 2" xfId="40"/>
    <cellStyle name="Celda vinculada 2" xfId="41"/>
    <cellStyle name="Cálculo 2" xfId="42"/>
    <cellStyle name="Encabezado 4 2" xfId="43"/>
    <cellStyle name="Entrada 2" xfId="44"/>
    <cellStyle name="Euro" xfId="45"/>
    <cellStyle name="Euro 2" xfId="46"/>
    <cellStyle name="Euro 3" xfId="47"/>
    <cellStyle name="Euro 3 2" xfId="48"/>
    <cellStyle name="Euro 4" xfId="49"/>
    <cellStyle name="Incorrecto 2" xfId="50"/>
    <cellStyle name="Millares 2" xfId="51"/>
    <cellStyle name="Moneda 2" xfId="52"/>
    <cellStyle name="Neutral 2" xfId="53"/>
    <cellStyle name="Normal 2" xfId="54"/>
    <cellStyle name="Normal 2 2" xfId="55"/>
    <cellStyle name="Normal 2 3" xfId="56"/>
    <cellStyle name="Normal 2 4" xfId="57"/>
    <cellStyle name="Normal 2 4 2" xfId="58"/>
    <cellStyle name="Normal 3" xfId="59"/>
    <cellStyle name="Normal 3 2" xfId="60"/>
    <cellStyle name="Normal 4" xfId="61"/>
    <cellStyle name="Normal 5" xfId="62"/>
    <cellStyle name="Notas 2" xfId="63"/>
    <cellStyle name="Notas 2 2" xfId="64"/>
    <cellStyle name="Notas 3" xfId="65"/>
    <cellStyle name="Notas 3 2" xfId="66"/>
    <cellStyle name="Porcentaje 2" xfId="67"/>
    <cellStyle name="Porcentual 2" xfId="68"/>
    <cellStyle name="Salida 2" xfId="69"/>
    <cellStyle name="Texto de advertencia 2" xfId="70"/>
    <cellStyle name="Texto explicativo 2" xfId="71"/>
    <cellStyle name="Total 2" xfId="72"/>
    <cellStyle name="Título 2 2" xfId="73"/>
    <cellStyle name="Título 3 2" xfId="74"/>
    <cellStyle name="Título 4" xfId="75"/>
    <cellStyle name="Énfasis1 2" xfId="76"/>
    <cellStyle name="Énfasis2 2" xfId="77"/>
    <cellStyle name="Énfasis3 2" xfId="78"/>
    <cellStyle name="Énfasis4 2" xfId="79"/>
    <cellStyle name="Énfasis5 2" xfId="80"/>
    <cellStyle name="Énfasis6 2" xfId="81"/>
    <cellStyle name="*unknown*" xfId="20" builtinId="8"/>
  </cellStyles>
  <colors>
    <indexedColors>
      <rgbColor rgb="FF000000"/>
      <rgbColor rgb="FFFFFFFF"/>
      <rgbColor rgb="FFFF0000"/>
      <rgbColor rgb="FFC4BD97"/>
      <rgbColor rgb="FF0000FF"/>
      <rgbColor rgb="FFFCD5B5"/>
      <rgbColor rgb="FFD9D9D9"/>
      <rgbColor rgb="FFB9CDE5"/>
      <rgbColor rgb="FFDC853E"/>
      <rgbColor rgb="FF008000"/>
      <rgbColor rgb="FF033171"/>
      <rgbColor rgb="FF808000"/>
      <rgbColor rgb="FF800080"/>
      <rgbColor rgb="FF7F7F7F"/>
      <rgbColor rgb="FFC0C0C0"/>
      <rgbColor rgb="FF808080"/>
      <rgbColor rgb="FFB3A2C7"/>
      <rgbColor rgb="FFC64034"/>
      <rgbColor rgb="FFFFFFCC"/>
      <rgbColor rgb="FFCCFFFF"/>
      <rgbColor rgb="FF660066"/>
      <rgbColor rgb="FFFF8080"/>
      <rgbColor rgb="FF948A54"/>
      <rgbColor rgb="FFC6D9F1"/>
      <rgbColor rgb="FF000080"/>
      <rgbColor rgb="FFF3EEF6"/>
      <rgbColor rgb="FFFDEADA"/>
      <rgbColor rgb="FFBFBFBF"/>
      <rgbColor rgb="FF800080"/>
      <rgbColor rgb="FF800000"/>
      <rgbColor rgb="FF878787"/>
      <rgbColor rgb="FF0000FF"/>
      <rgbColor rgb="FFA6A6A6"/>
      <rgbColor rgb="FFDCE6F2"/>
      <rgbColor rgb="FFE4E4E4"/>
      <rgbColor rgb="FFFFFF99"/>
      <rgbColor rgb="FF99CCFF"/>
      <rgbColor rgb="FFFF99CC"/>
      <rgbColor rgb="FFCC99FF"/>
      <rgbColor rgb="FFFFCC99"/>
      <rgbColor rgb="FF4F81BD"/>
      <rgbColor rgb="FF33CCCC"/>
      <rgbColor rgb="FFC8B300"/>
      <rgbColor rgb="FFFFCC00"/>
      <rgbColor rgb="FFF79646"/>
      <rgbColor rgb="FFFF6600"/>
      <rgbColor rgb="FF666699"/>
      <rgbColor rgb="FF969696"/>
      <rgbColor rgb="FF003366"/>
      <rgbColor rgb="FF6B9C3C"/>
      <rgbColor rgb="FF0D0D0D"/>
      <rgbColor rgb="FF262626"/>
      <rgbColor rgb="FF404040"/>
      <rgbColor rgb="FF915EB1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600" spc="-1" strike="noStrike">
                <a:solidFill>
                  <a:srgbClr val="000000"/>
                </a:solidFill>
                <a:latin typeface="Archivo"/>
              </a:defRPr>
            </a:pPr>
            <a:r>
              <a:rPr b="1" sz="1600" spc="-1" strike="noStrike">
                <a:solidFill>
                  <a:srgbClr val="000000"/>
                </a:solidFill>
                <a:latin typeface="Archivo"/>
              </a:rPr>
              <a:t>Repartiment zonal de les etapes en 2019</a:t>
            </a:r>
          </a:p>
        </c:rich>
      </c:tx>
      <c:layout>
        <c:manualLayout>
          <c:xMode val="edge"/>
          <c:yMode val="edge"/>
          <c:x val="0.265273652948664"/>
          <c:y val="0.014635830169140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132795927026"/>
          <c:y val="0.0982395581636175"/>
          <c:w val="0.599172677131947"/>
          <c:h val="0.870141525716258"/>
        </c:manualLayout>
      </c:layout>
      <c:doughnutChart>
        <c:varyColors val="1"/>
        <c:ser>
          <c:idx val="0"/>
          <c:order val="0"/>
          <c:tx>
            <c:strRef>
              <c:f>'Evolució per zones'!$B$72:$B$83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rgbClr val="262626"/>
              </a:solidFill>
            </a:ln>
          </c:spPr>
          <c:explosion val="0"/>
          <c:dPt>
            <c:idx val="0"/>
            <c:spPr>
              <a:solidFill>
                <a:srgbClr val="c6d9f1"/>
              </a:solidFill>
              <a:ln>
                <a:solidFill>
                  <a:srgbClr val="262626"/>
                </a:solidFill>
              </a:ln>
            </c:spPr>
          </c:dPt>
          <c:dPt>
            <c:idx val="1"/>
            <c:spPr>
              <a:solidFill>
                <a:srgbClr val="033171"/>
              </a:solidFill>
              <a:ln>
                <a:solidFill>
                  <a:srgbClr val="262626"/>
                </a:solidFill>
              </a:ln>
            </c:spPr>
          </c:dPt>
          <c:dPt>
            <c:idx val="2"/>
            <c:spPr>
              <a:solidFill>
                <a:srgbClr val="c8b300"/>
              </a:solidFill>
              <a:ln>
                <a:solidFill>
                  <a:srgbClr val="262626"/>
                </a:solidFill>
              </a:ln>
            </c:spPr>
          </c:dPt>
          <c:dPt>
            <c:idx val="3"/>
            <c:spPr>
              <a:solidFill>
                <a:srgbClr val="915eb1"/>
              </a:solidFill>
              <a:ln>
                <a:solidFill>
                  <a:srgbClr val="262626"/>
                </a:solidFill>
              </a:ln>
            </c:spPr>
          </c:dPt>
          <c:dPt>
            <c:idx val="4"/>
            <c:spPr>
              <a:solidFill>
                <a:srgbClr val="6b9c3c"/>
              </a:solidFill>
              <a:ln>
                <a:solidFill>
                  <a:srgbClr val="262626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>
                <a:solidFill>
                  <a:srgbClr val="262626"/>
                </a:solidFill>
              </a:ln>
            </c:spPr>
          </c:dPt>
          <c:dPt>
            <c:idx val="6"/>
            <c:spPr>
              <a:solidFill>
                <a:srgbClr val="948a54"/>
              </a:solidFill>
              <a:ln>
                <a:solidFill>
                  <a:srgbClr val="262626"/>
                </a:solidFill>
              </a:ln>
            </c:spPr>
          </c:dPt>
          <c:dPt>
            <c:idx val="7"/>
            <c:spPr>
              <a:solidFill>
                <a:srgbClr val="fcd5b5"/>
              </a:solidFill>
              <a:ln>
                <a:solidFill>
                  <a:srgbClr val="262626"/>
                </a:solidFill>
              </a:ln>
            </c:spPr>
          </c:dPt>
          <c:dPt>
            <c:idx val="8"/>
            <c:spPr>
              <a:solidFill>
                <a:srgbClr val="b3a2c7"/>
              </a:solidFill>
              <a:ln>
                <a:solidFill>
                  <a:srgbClr val="b3a2c7"/>
                </a:solidFill>
              </a:ln>
            </c:spPr>
          </c:dPt>
          <c:dPt>
            <c:idx val="9"/>
            <c:spPr>
              <a:solidFill>
                <a:srgbClr val="c64034"/>
              </a:solidFill>
              <a:ln>
                <a:solidFill>
                  <a:srgbClr val="262626"/>
                </a:solidFill>
              </a:ln>
            </c:spPr>
          </c:dPt>
          <c:dLbls>
            <c:numFmt formatCode="0.00%" sourceLinked="1"/>
            <c:dLbl>
              <c:idx val="0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tx>
                <c:rich>
                  <a:bodyPr/>
                  <a:p>
                    <a:r>
                      <a:rPr b="1" lang="en-US" sz="1050" spc="-1" strike="noStrike">
                        <a:solidFill>
                          <a:srgbClr val="000000"/>
                        </a:solidFill>
                        <a:latin typeface="Arial"/>
                      </a:rPr>
                      <a:t>1</a:t>
                    </a:r>
                    <a:r>
                      <a:rPr b="0" lang="en-US" sz="1300" spc="-1" strike="noStrike">
                        <a:solidFill>
                          <a:srgbClr val="000000"/>
                        </a:solidFill>
                        <a:latin typeface="Arial"/>
                      </a:rPr>
                      <a:t>,35%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5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6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</c:dLbl>
            <c:dLbl>
              <c:idx val="7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8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</c:dLbl>
            <c:dLbl>
              <c:idx val="9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1" sz="105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'Evolució per zones'!$D$6;'Evolució per zones'!$F$6;'Evolució per zones'!$H$6;'Evolució per zones'!$J$6;'Evolució per zones'!$L$6;'Evolució per zones'!$N$6;'Evolució per zones'!$P$6;'Evolució per zones'!$R$6;'Evolució per zones'!$T$6;'Evolució per zones'!$V$6</c:f>
              <c:strCache>
                <c:ptCount val="10"/>
                <c:pt idx="0">
                  <c:v> A</c:v>
                </c:pt>
                <c:pt idx="1">
                  <c:v>AB</c:v>
                </c:pt>
                <c:pt idx="2">
                  <c:v>ABC</c:v>
                </c:pt>
                <c:pt idx="3">
                  <c:v>ABCD</c:v>
                </c:pt>
                <c:pt idx="4">
                  <c:v>B</c:v>
                </c:pt>
                <c:pt idx="5">
                  <c:v>BC</c:v>
                </c:pt>
                <c:pt idx="6">
                  <c:v>BCD</c:v>
                </c:pt>
                <c:pt idx="7">
                  <c:v>C</c:v>
                </c:pt>
                <c:pt idx="8">
                  <c:v>CD</c:v>
                </c:pt>
                <c:pt idx="9">
                  <c:v>D</c:v>
                </c:pt>
              </c:strCache>
            </c:strRef>
          </c:cat>
          <c:val>
            <c:numRef>
              <c:f>'Evolució per zones'!$E$84;'Evolució per zones'!$G$84;'Evolució per zones'!$I$84;'Evolució per zones'!$K$84;'Evolució per zones'!$M$84;'Evolució per zones'!$O$84;'Evolució per zones'!$Q$84;'Evolució per zones'!$S$84;'Evolució per zones'!$U$84;'Evolució per zones'!$W$84</c:f>
              <c:numCache>
                <c:formatCode>General</c:formatCode>
                <c:ptCount val="10"/>
                <c:pt idx="0">
                  <c:v>0.0134148605998463</c:v>
                </c:pt>
                <c:pt idx="1">
                  <c:v>0.685457085570899</c:v>
                </c:pt>
                <c:pt idx="2">
                  <c:v>0.0951442385126243</c:v>
                </c:pt>
                <c:pt idx="3">
                  <c:v>0.0602792118757245</c:v>
                </c:pt>
                <c:pt idx="4">
                  <c:v>0.0340522601099179</c:v>
                </c:pt>
                <c:pt idx="5">
                  <c:v>0.00282977564338345</c:v>
                </c:pt>
                <c:pt idx="6">
                  <c:v>3.24069588110794E-007</c:v>
                </c:pt>
                <c:pt idx="7">
                  <c:v>0.00341407311074722</c:v>
                </c:pt>
                <c:pt idx="8">
                  <c:v>2.17126624034232E-005</c:v>
                </c:pt>
                <c:pt idx="9">
                  <c:v>0.105386457844866</c:v>
                </c:pt>
              </c:numCache>
            </c:numRef>
          </c:val>
        </c:ser>
        <c:firstSliceAng val="355"/>
        <c:holeSize val="50"/>
      </c:doughnutChart>
      <c:spPr>
        <a:solidFill>
          <a:srgbClr val="ffffff"/>
        </a:solidFill>
        <a:ln>
          <a:noFill/>
        </a:ln>
      </c:spPr>
    </c:plotArea>
    <c:legend>
      <c:layout>
        <c:manualLayout>
          <c:xMode val="edge"/>
          <c:yMode val="edge"/>
          <c:x val="0.842213308109253"/>
          <c:y val="0.314788886487474"/>
          <c:w val="0.0875137895645468"/>
          <c:h val="0.434744004094723"/>
        </c:manualLayout>
      </c:layout>
      <c:spPr>
        <a:noFill/>
        <a:ln>
          <a:noFill/>
        </a:ln>
      </c:spPr>
      <c:txPr>
        <a:bodyPr/>
        <a:lstStyle/>
        <a:p>
          <a:pPr>
            <a:defRPr b="0" i="1" sz="1100" spc="-1" strike="noStrike">
              <a:solidFill>
                <a:srgbClr val="000000"/>
              </a:solidFill>
              <a:latin typeface="Archivo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600" spc="-1" strike="noStrike">
                <a:solidFill>
                  <a:srgbClr val="000000"/>
                </a:solidFill>
                <a:latin typeface="Archivo"/>
              </a:defRPr>
            </a:pPr>
            <a:r>
              <a:rPr b="1" sz="1600" spc="-1" strike="noStrike">
                <a:solidFill>
                  <a:srgbClr val="000000"/>
                </a:solidFill>
                <a:latin typeface="Archivo"/>
              </a:rPr>
              <a:t>Evolució d'ús de títols (etapes)</a:t>
            </a:r>
          </a:p>
        </c:rich>
      </c:tx>
      <c:layout>
        <c:manualLayout>
          <c:xMode val="edge"/>
          <c:yMode val="edge"/>
          <c:x val="0.276671771311894"/>
          <c:y val="0.0182520182520183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47456185128"/>
          <c:y val="0.11021411021411"/>
          <c:w val="0.695635528330781"/>
          <c:h val="0.823095823095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'Evolució per títols'!$D$3:$D$4</c:f>
              <c:strCache>
                <c:ptCount val="1"/>
                <c:pt idx="0">
                  <c:v>Bitllet senzill</c:v>
                </c:pt>
              </c:strCache>
            </c:strRef>
          </c:tx>
          <c:spPr>
            <a:solidFill>
              <a:srgbClr val="033171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'Evolució per títols'!$D$17;'Evolució per títols'!$D$30;'Evolució per títols'!$D$43;'Evolució per títols'!$D$56;'Evolució per títols'!$D$69;'Evolució per títols'!$D$82</c:f>
              <c:numCache>
                <c:formatCode>General</c:formatCode>
                <c:ptCount val="6"/>
                <c:pt idx="0">
                  <c:v>7236184</c:v>
                </c:pt>
                <c:pt idx="1">
                  <c:v>6951578</c:v>
                </c:pt>
                <c:pt idx="2">
                  <c:v>6644718</c:v>
                </c:pt>
                <c:pt idx="3">
                  <c:v>6642674</c:v>
                </c:pt>
                <c:pt idx="4">
                  <c:v>6816470</c:v>
                </c:pt>
                <c:pt idx="5">
                  <c:v>7096901</c:v>
                </c:pt>
              </c:numCache>
            </c:numRef>
          </c:val>
        </c:ser>
        <c:ser>
          <c:idx val="1"/>
          <c:order val="1"/>
          <c:tx>
            <c:strRef>
              <c:f>'Dades generals - 2019'!$C$18:$G$18</c:f>
              <c:strCache>
                <c:ptCount val="1"/>
                <c:pt idx="0">
                  <c:v>Títols propietat de l'ATMV específics de línies</c:v>
                </c:pt>
              </c:strCache>
            </c:strRef>
          </c:tx>
          <c:spPr>
            <a:solidFill>
              <a:srgbClr val="948a54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'Evolució per títols'!$F$17;'Evolució per títols'!$F$30;'Evolució per títols'!$F$43;'Evolució per títols'!$F$56;'Evolució per títols'!$F$69;'Evolució per títols'!$F$82</c:f>
              <c:numCache>
                <c:formatCode>General</c:formatCode>
                <c:ptCount val="6"/>
                <c:pt idx="0">
                  <c:v>54698</c:v>
                </c:pt>
                <c:pt idx="1">
                  <c:v>48371</c:v>
                </c:pt>
                <c:pt idx="2">
                  <c:v>41214</c:v>
                </c:pt>
                <c:pt idx="3">
                  <c:v>36805</c:v>
                </c:pt>
                <c:pt idx="4">
                  <c:v>32545</c:v>
                </c:pt>
                <c:pt idx="5">
                  <c:v>33354</c:v>
                </c:pt>
              </c:numCache>
            </c:numRef>
          </c:val>
        </c:ser>
        <c:ser>
          <c:idx val="2"/>
          <c:order val="2"/>
          <c:tx>
            <c:strRef>
              <c:f>'Dades generals - 2019'!$G$2:$G$3</c:f>
              <c:strCache>
                <c:ptCount val="1"/>
                <c:pt idx="0">
                  <c:v>Títols propietat dels operadors</c:v>
                </c:pt>
              </c:strCache>
            </c:strRef>
          </c:tx>
          <c:spPr>
            <a:solidFill>
              <a:srgbClr val="6b9c3c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'Evolució per títols'!$H$17;'Evolució per títols'!$H$30;'Evolució per títols'!$H$43;'Evolució per títols'!$H$56;'Evolució per títols'!$H$69;'Evolució per títols'!$H$82</c:f>
              <c:numCache>
                <c:formatCode>General</c:formatCode>
                <c:ptCount val="6"/>
                <c:pt idx="0">
                  <c:v>229323</c:v>
                </c:pt>
                <c:pt idx="1">
                  <c:v>118789</c:v>
                </c:pt>
                <c:pt idx="2">
                  <c:v>363765</c:v>
                </c:pt>
                <c:pt idx="3">
                  <c:v>333958</c:v>
                </c:pt>
                <c:pt idx="4">
                  <c:v>352963</c:v>
                </c:pt>
                <c:pt idx="5">
                  <c:v>334749</c:v>
                </c:pt>
              </c:numCache>
            </c:numRef>
          </c:val>
        </c:ser>
        <c:ser>
          <c:idx val="3"/>
          <c:order val="3"/>
          <c:tx>
            <c:strRef>
              <c:f>'Evolució per títols'!$J$4</c:f>
              <c:strCache>
                <c:ptCount val="1"/>
                <c:pt idx="0">
                  <c:v>Abonament Transport</c:v>
                </c:pt>
              </c:strCache>
            </c:strRef>
          </c:tx>
          <c:spPr>
            <a:solidFill>
              <a:srgbClr val="c8b300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'Evolució per títols'!$J$17;'Evolució per títols'!$J$30;'Evolució per títols'!$J$43;'Evolució per títols'!$J$56;'Evolució per títols'!$J$69;'Evolució per títols'!$J$82</c:f>
              <c:numCache>
                <c:formatCode>General</c:formatCode>
                <c:ptCount val="6"/>
                <c:pt idx="0">
                  <c:v>1858684</c:v>
                </c:pt>
                <c:pt idx="1">
                  <c:v>1461720</c:v>
                </c:pt>
                <c:pt idx="2">
                  <c:v>1325621</c:v>
                </c:pt>
                <c:pt idx="3">
                  <c:v>1274375</c:v>
                </c:pt>
                <c:pt idx="4">
                  <c:v>1307329</c:v>
                </c:pt>
                <c:pt idx="5">
                  <c:v>1413582</c:v>
                </c:pt>
              </c:numCache>
            </c:numRef>
          </c:val>
        </c:ser>
        <c:ser>
          <c:idx val="4"/>
          <c:order val="4"/>
          <c:tx>
            <c:strRef>
              <c:f>'Evolució per títols'!$L$4</c:f>
              <c:strCache>
                <c:ptCount val="1"/>
                <c:pt idx="0">
                  <c:v>Abonament Transport Jove</c:v>
                </c:pt>
              </c:strCache>
            </c:strRef>
          </c:tx>
          <c:spPr>
            <a:solidFill>
              <a:srgbClr val="c64034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'Evolució per títols'!$L$17;'Evolució per títols'!$L$30;'Evolució per títols'!$L$43;'Evolució per títols'!$L$56;'Evolució per títols'!$L$69;'Evolució per títols'!$L$82</c:f>
              <c:numCache>
                <c:formatCode>General</c:formatCode>
                <c:ptCount val="6"/>
                <c:pt idx="0">
                  <c:v>108838</c:v>
                </c:pt>
                <c:pt idx="1">
                  <c:v>446751</c:v>
                </c:pt>
                <c:pt idx="2">
                  <c:v>660259</c:v>
                </c:pt>
                <c:pt idx="3">
                  <c:v>762486</c:v>
                </c:pt>
                <c:pt idx="4">
                  <c:v>827617</c:v>
                </c:pt>
                <c:pt idx="5">
                  <c:v>905379</c:v>
                </c:pt>
              </c:numCache>
            </c:numRef>
          </c:val>
        </c:ser>
        <c:ser>
          <c:idx val="5"/>
          <c:order val="5"/>
          <c:tx>
            <c:strRef>
              <c:f>'Evolució per títols'!$N$4</c:f>
              <c:strCache>
                <c:ptCount val="1"/>
                <c:pt idx="0">
                  <c:v>Bo Transbord AB</c:v>
                </c:pt>
              </c:strCache>
            </c:strRef>
          </c:tx>
          <c:spPr>
            <a:solidFill>
              <a:srgbClr val="915eb1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'Evolució per títols'!$N$17;'Evolució per títols'!$N$30;'Evolució per títols'!$N$43;'Evolució per títols'!$N$56;'Evolució per títols'!$N$69;'Evolució per títols'!$N$82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25936</c:v>
                </c:pt>
                <c:pt idx="3">
                  <c:v>233642</c:v>
                </c:pt>
                <c:pt idx="4">
                  <c:v>326130</c:v>
                </c:pt>
                <c:pt idx="5">
                  <c:v>398693</c:v>
                </c:pt>
              </c:numCache>
            </c:numRef>
          </c:val>
        </c:ser>
        <c:gapWidth val="100"/>
        <c:overlap val="0"/>
        <c:axId val="64346015"/>
        <c:axId val="5270770"/>
      </c:barChart>
      <c:catAx>
        <c:axId val="643460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50" spc="-1" strike="noStrike">
                <a:solidFill>
                  <a:srgbClr val="000000"/>
                </a:solidFill>
                <a:latin typeface="Archivo"/>
              </a:defRPr>
            </a:pPr>
          </a:p>
        </c:txPr>
        <c:crossAx val="5270770"/>
        <c:crosses val="autoZero"/>
        <c:auto val="1"/>
        <c:lblAlgn val="ctr"/>
        <c:lblOffset val="100"/>
      </c:catAx>
      <c:valAx>
        <c:axId val="5270770"/>
        <c:scaling>
          <c:orientation val="minMax"/>
        </c:scaling>
        <c:delete val="0"/>
        <c:axPos val="l"/>
        <c:majorGridlines>
          <c:spPr>
            <a:ln w="3240">
              <a:solidFill>
                <a:srgbClr val="a6a6a6"/>
              </a:solidFill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50" spc="-1" strike="noStrike">
                <a:solidFill>
                  <a:srgbClr val="000000"/>
                </a:solidFill>
                <a:latin typeface="Archivo"/>
              </a:defRPr>
            </a:pPr>
          </a:p>
        </c:txPr>
        <c:crossAx val="64346015"/>
        <c:crosses val="autoZero"/>
      </c:valAx>
      <c:spPr>
        <a:solidFill>
          <a:srgbClr val="ffffff"/>
        </a:solidFill>
        <a:ln>
          <a:noFill/>
        </a:ln>
      </c:spPr>
    </c:plotArea>
    <c:legend>
      <c:layout>
        <c:manualLayout>
          <c:xMode val="edge"/>
          <c:yMode val="edge"/>
          <c:x val="0.809440092591708"/>
          <c:y val="0.281163559468892"/>
          <c:w val="0.188013705590992"/>
          <c:h val="0.558495188638846"/>
        </c:manualLayout>
      </c:layout>
      <c:spPr>
        <a:noFill/>
        <a:ln>
          <a:noFill/>
        </a:ln>
      </c:spPr>
      <c:txPr>
        <a:bodyPr/>
        <a:lstStyle/>
        <a:p>
          <a:pPr>
            <a:defRPr b="0" i="1" sz="900" spc="-1" strike="noStrike">
              <a:solidFill>
                <a:srgbClr val="000000"/>
              </a:solidFill>
              <a:latin typeface="Archivo"/>
            </a:defRPr>
          </a:pPr>
        </a:p>
      </c:txPr>
    </c:legend>
    <c:plotVisOnly val="1"/>
    <c:dispBlanksAs val="gap"/>
  </c:chart>
  <c:spPr>
    <a:solidFill>
      <a:srgbClr val="ffffff"/>
    </a:solidFill>
    <a:ln>
      <a:solidFill>
        <a:srgbClr val="a6a6a6"/>
      </a:solidFill>
    </a:ln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solidFill>
                  <a:srgbClr val="000000"/>
                </a:solidFill>
                <a:latin typeface="Archivo"/>
              </a:defRPr>
            </a:pPr>
            <a:r>
              <a:rPr b="1" sz="1400" spc="-1" strike="noStrike">
                <a:solidFill>
                  <a:srgbClr val="000000"/>
                </a:solidFill>
                <a:latin typeface="Archivo"/>
              </a:rPr>
              <a:t>Evolució d'ús del bitllet senzill contra títols de coordinació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90586040200153"/>
          <c:y val="0.11383509029991"/>
          <c:w val="0.706683063353405"/>
          <c:h val="0.827163520470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'Evolució per títols'!$D$3:$D$4</c:f>
              <c:strCache>
                <c:ptCount val="1"/>
                <c:pt idx="0">
                  <c:v>Bitllet senzill</c:v>
                </c:pt>
              </c:strCache>
            </c:strRef>
          </c:tx>
          <c:spPr>
            <a:solidFill>
              <a:srgbClr val="033171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'Evolució per títols'!$D$17;'Evolució per títols'!$D$30;'Evolució per títols'!$D$43;'Evolució per títols'!$D$56;'Evolució per títols'!$D$69;'Evolució per títols'!$D$82</c:f>
              <c:numCache>
                <c:formatCode>General</c:formatCode>
                <c:ptCount val="6"/>
                <c:pt idx="0">
                  <c:v>7236184</c:v>
                </c:pt>
                <c:pt idx="1">
                  <c:v>6951578</c:v>
                </c:pt>
                <c:pt idx="2">
                  <c:v>6644718</c:v>
                </c:pt>
                <c:pt idx="3">
                  <c:v>6642674</c:v>
                </c:pt>
                <c:pt idx="4">
                  <c:v>6816470</c:v>
                </c:pt>
                <c:pt idx="5">
                  <c:v>7096901</c:v>
                </c:pt>
              </c:numCache>
            </c:numRef>
          </c:val>
        </c:ser>
        <c:ser>
          <c:idx val="1"/>
          <c:order val="1"/>
          <c:tx>
            <c:strRef>
              <c:f>'Evolució per títols'!$J$3:$P$3</c:f>
              <c:strCache>
                <c:ptCount val="1"/>
                <c:pt idx="0">
                  <c:v>Títols de coordinació</c:v>
                </c:pt>
              </c:strCache>
            </c:strRef>
          </c:tx>
          <c:spPr>
            <a:solidFill>
              <a:srgbClr val="c64034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'Evolució per títols'!$P$17;'Evolució per títols'!$P$30;'Evolució per títols'!$P$43;'Evolució per títols'!$P$56;'Evolució per títols'!$P$69;'Evolució per títols'!$P$82</c:f>
              <c:numCache>
                <c:formatCode>General</c:formatCode>
                <c:ptCount val="6"/>
                <c:pt idx="0">
                  <c:v>1967522</c:v>
                </c:pt>
                <c:pt idx="1">
                  <c:v>1908471</c:v>
                </c:pt>
                <c:pt idx="2">
                  <c:v>2011816</c:v>
                </c:pt>
                <c:pt idx="3">
                  <c:v>2270503</c:v>
                </c:pt>
                <c:pt idx="4">
                  <c:v>2461076</c:v>
                </c:pt>
                <c:pt idx="5">
                  <c:v>2717654</c:v>
                </c:pt>
              </c:numCache>
            </c:numRef>
          </c:val>
        </c:ser>
        <c:gapWidth val="150"/>
        <c:overlap val="0"/>
        <c:axId val="25140634"/>
        <c:axId val="19686729"/>
      </c:barChart>
      <c:barChart>
        <c:barDir val="col"/>
        <c:grouping val="clustered"/>
        <c:varyColors val="0"/>
        <c:ser>
          <c:idx val="2"/>
          <c:order val="2"/>
          <c:tx>
            <c:strRef>
              <c:f>"% BS"</c:f>
              <c:strCache>
                <c:ptCount val="1"/>
                <c:pt idx="0">
                  <c:v>% BS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Pt>
            <c:idx val="0"/>
            <c:invertIfNegative val="0"/>
            <c:spPr>
              <a:noFill/>
              <a:ln>
                <a:noFill/>
              </a:ln>
            </c:spPr>
          </c:dPt>
          <c:dPt>
            <c:idx val="1"/>
            <c:invertIfNegative val="0"/>
            <c:spPr>
              <a:noFill/>
              <a:ln>
                <a:noFill/>
              </a:ln>
            </c:spPr>
          </c:dPt>
          <c:dPt>
            <c:idx val="2"/>
            <c:invertIfNegative val="0"/>
            <c:spPr>
              <a:noFill/>
              <a:ln>
                <a:noFill/>
              </a:ln>
            </c:spPr>
          </c:dPt>
          <c:dPt>
            <c:idx val="3"/>
            <c:invertIfNegative val="0"/>
            <c:spPr>
              <a:noFill/>
              <a:ln>
                <a:noFill/>
              </a:ln>
            </c:spPr>
          </c:dPt>
          <c:dPt>
            <c:idx val="4"/>
            <c:invertIfNegative val="0"/>
            <c:spPr>
              <a:noFill/>
              <a:ln>
                <a:noFill/>
              </a:ln>
            </c:spPr>
          </c:dPt>
          <c:dPt>
            <c:idx val="5"/>
            <c:invertIfNegative val="0"/>
            <c:spPr>
              <a:noFill/>
              <a:ln>
                <a:noFill/>
              </a:ln>
            </c:spPr>
          </c:dPt>
          <c:dLbls>
            <c:numFmt formatCode="0.00%" sourceLinked="1"/>
            <c:dLbl>
              <c:idx val="0"/>
              <c:txPr>
                <a:bodyPr/>
                <a:lstStyle/>
                <a:p>
                  <a:pPr>
                    <a:defRPr b="0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</c:dLbl>
            <c:dLbl>
              <c:idx val="1"/>
              <c:txPr>
                <a:bodyPr/>
                <a:lstStyle/>
                <a:p>
                  <a:pPr>
                    <a:defRPr b="0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</c:dLbl>
            <c:dLbl>
              <c:idx val="2"/>
              <c:txPr>
                <a:bodyPr/>
                <a:lstStyle/>
                <a:p>
                  <a:pPr>
                    <a:defRPr b="0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</c:dLbl>
            <c:dLbl>
              <c:idx val="3"/>
              <c:txPr>
                <a:bodyPr/>
                <a:lstStyle/>
                <a:p>
                  <a:pPr>
                    <a:defRPr b="0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</c:dLbl>
            <c:dLbl>
              <c:idx val="4"/>
              <c:txPr>
                <a:bodyPr/>
                <a:lstStyle/>
                <a:p>
                  <a:pPr>
                    <a:defRPr b="0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</c:dLbl>
            <c:dLbl>
              <c:idx val="5"/>
              <c:txPr>
                <a:bodyPr/>
                <a:lstStyle/>
                <a:p>
                  <a:pPr>
                    <a:defRPr b="0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</c:dLbl>
            <c:txPr>
              <a:bodyPr/>
              <a:lstStyle/>
              <a:p>
                <a:pPr>
                  <a:defRPr b="0" sz="105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'Evolució per títols'!$E$17;'Evolució per títols'!$E$30;'Evolució per títols'!$E$43;'Evolució per títols'!$E$56;'Evolució per títols'!$E$69;'Evolució per títols'!$E$82</c:f>
              <c:numCache>
                <c:formatCode>General</c:formatCode>
                <c:ptCount val="6"/>
                <c:pt idx="0">
                  <c:v>0.762688892713713</c:v>
                </c:pt>
                <c:pt idx="1">
                  <c:v>0.770069464438012</c:v>
                </c:pt>
                <c:pt idx="2">
                  <c:v>0.733290124949332</c:v>
                </c:pt>
                <c:pt idx="3">
                  <c:v>0.715501608153435</c:v>
                </c:pt>
                <c:pt idx="4">
                  <c:v>0.705415699839823</c:v>
                </c:pt>
                <c:pt idx="5">
                  <c:v>0.696959575780705</c:v>
                </c:pt>
              </c:numCache>
            </c:numRef>
          </c:val>
        </c:ser>
        <c:ser>
          <c:idx val="3"/>
          <c:order val="3"/>
          <c:tx>
            <c:strRef>
              <c:f>"% TC"</c:f>
              <c:strCache>
                <c:ptCount val="1"/>
                <c:pt idx="0">
                  <c:v>% TC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Pt>
            <c:idx val="0"/>
            <c:invertIfNegative val="0"/>
            <c:spPr>
              <a:noFill/>
              <a:ln>
                <a:noFill/>
              </a:ln>
            </c:spPr>
          </c:dPt>
          <c:dPt>
            <c:idx val="1"/>
            <c:invertIfNegative val="0"/>
            <c:spPr>
              <a:noFill/>
              <a:ln>
                <a:noFill/>
              </a:ln>
            </c:spPr>
          </c:dPt>
          <c:dPt>
            <c:idx val="2"/>
            <c:invertIfNegative val="0"/>
            <c:spPr>
              <a:noFill/>
              <a:ln>
                <a:noFill/>
              </a:ln>
            </c:spPr>
          </c:dPt>
          <c:dPt>
            <c:idx val="3"/>
            <c:invertIfNegative val="0"/>
            <c:spPr>
              <a:noFill/>
              <a:ln>
                <a:noFill/>
              </a:ln>
            </c:spPr>
          </c:dPt>
          <c:dPt>
            <c:idx val="4"/>
            <c:invertIfNegative val="0"/>
            <c:spPr>
              <a:noFill/>
              <a:ln>
                <a:noFill/>
              </a:ln>
            </c:spPr>
          </c:dPt>
          <c:dPt>
            <c:idx val="5"/>
            <c:invertIfNegative val="0"/>
            <c:spPr>
              <a:noFill/>
              <a:ln>
                <a:noFill/>
              </a:ln>
            </c:spPr>
          </c:dPt>
          <c:dLbls>
            <c:numFmt formatCode="0.00%" sourceLinked="1"/>
            <c:dLbl>
              <c:idx val="0"/>
              <c:txPr>
                <a:bodyPr/>
                <a:lstStyle/>
                <a:p>
                  <a:pPr>
                    <a:defRPr b="0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</c:dLbl>
            <c:dLbl>
              <c:idx val="1"/>
              <c:txPr>
                <a:bodyPr/>
                <a:lstStyle/>
                <a:p>
                  <a:pPr>
                    <a:defRPr b="0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</c:dLbl>
            <c:dLbl>
              <c:idx val="2"/>
              <c:txPr>
                <a:bodyPr/>
                <a:lstStyle/>
                <a:p>
                  <a:pPr>
                    <a:defRPr b="0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</c:dLbl>
            <c:dLbl>
              <c:idx val="3"/>
              <c:txPr>
                <a:bodyPr/>
                <a:lstStyle/>
                <a:p>
                  <a:pPr>
                    <a:defRPr b="0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</c:dLbl>
            <c:dLbl>
              <c:idx val="4"/>
              <c:txPr>
                <a:bodyPr/>
                <a:lstStyle/>
                <a:p>
                  <a:pPr>
                    <a:defRPr b="0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</c:dLbl>
            <c:dLbl>
              <c:idx val="5"/>
              <c:txPr>
                <a:bodyPr/>
                <a:lstStyle/>
                <a:p>
                  <a:pPr>
                    <a:defRPr b="0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</c:dLbl>
            <c:txPr>
              <a:bodyPr/>
              <a:lstStyle/>
              <a:p>
                <a:pPr>
                  <a:defRPr b="0" sz="105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'Evolució per títols'!$Q$17;'Evolució per títols'!$Q$30;'Evolució per títols'!$Q$43;'Evolució per títols'!$Q$56;'Evolució per títols'!$Q$69;'Evolució per títols'!$Q$82</c:f>
              <c:numCache>
                <c:formatCode>General</c:formatCode>
                <c:ptCount val="6"/>
                <c:pt idx="0">
                  <c:v>0.2073754862466</c:v>
                </c:pt>
                <c:pt idx="1">
                  <c:v>0.211413184296497</c:v>
                </c:pt>
                <c:pt idx="2">
                  <c:v>0.222017669676135</c:v>
                </c:pt>
                <c:pt idx="3">
                  <c:v>0.244562437930448</c:v>
                </c:pt>
                <c:pt idx="4">
                  <c:v>0.254689252486843</c:v>
                </c:pt>
                <c:pt idx="5">
                  <c:v>0.266890432733771</c:v>
                </c:pt>
              </c:numCache>
            </c:numRef>
          </c:val>
        </c:ser>
        <c:gapWidth val="150"/>
        <c:overlap val="0"/>
        <c:axId val="83615764"/>
        <c:axId val="5392014"/>
      </c:barChart>
      <c:catAx>
        <c:axId val="2514063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chivo"/>
              </a:defRPr>
            </a:pPr>
          </a:p>
        </c:txPr>
        <c:crossAx val="19686729"/>
        <c:crosses val="autoZero"/>
        <c:auto val="1"/>
        <c:lblAlgn val="ctr"/>
        <c:lblOffset val="100"/>
      </c:catAx>
      <c:valAx>
        <c:axId val="19686729"/>
        <c:scaling>
          <c:orientation val="minMax"/>
        </c:scaling>
        <c:delete val="0"/>
        <c:axPos val="l"/>
        <c:majorGridlines>
          <c:spPr>
            <a:ln w="9360">
              <a:solidFill>
                <a:srgbClr val="bfbfbf"/>
              </a:solidFill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chivo"/>
              </a:defRPr>
            </a:pPr>
          </a:p>
        </c:txPr>
        <c:crossAx val="25140634"/>
        <c:crosses val="autoZero"/>
      </c:valAx>
      <c:catAx>
        <c:axId val="836157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chivo"/>
              </a:defRPr>
            </a:pPr>
          </a:p>
        </c:txPr>
        <c:crossAx val="5392014"/>
        <c:crosses val="autoZero"/>
        <c:auto val="1"/>
        <c:lblAlgn val="ctr"/>
        <c:lblOffset val="100"/>
      </c:catAx>
      <c:valAx>
        <c:axId val="5392014"/>
        <c:scaling>
          <c:orientation val="minMax"/>
        </c:scaling>
        <c:delete val="0"/>
        <c:axPos val="r"/>
        <c:numFmt formatCode="0.00%" sourceLinked="0"/>
        <c:majorTickMark val="none"/>
        <c:minorTickMark val="none"/>
        <c:tickLblPos val="none"/>
        <c:spPr>
          <a:ln w="9360">
            <a:noFill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chivo"/>
              </a:defRPr>
            </a:pPr>
          </a:p>
        </c:txPr>
        <c:crossAx val="83615764"/>
        <c:crosses val="max"/>
      </c:valAx>
      <c:spPr>
        <a:solidFill>
          <a:srgbClr val="ffffff"/>
        </a:solidFill>
        <a:ln>
          <a:noFill/>
        </a:ln>
      </c:spPr>
    </c:plotArea>
    <c:legend>
      <c:layout>
        <c:manualLayout>
          <c:xMode val="edge"/>
          <c:yMode val="edge"/>
          <c:x val="0.808158822490663"/>
          <c:y val="0.44765010071106"/>
          <c:w val="0.184454290524986"/>
          <c:h val="0.111907625789565"/>
        </c:manualLayout>
      </c:layout>
      <c:spPr>
        <a:noFill/>
        <a:ln>
          <a:noFill/>
        </a:ln>
      </c:spPr>
      <c:txPr>
        <a:bodyPr/>
        <a:lstStyle/>
        <a:p>
          <a:pPr>
            <a:defRPr b="0" i="1" sz="1050" spc="-1" strike="noStrike">
              <a:solidFill>
                <a:srgbClr val="000000"/>
              </a:solidFill>
              <a:latin typeface="Archivo"/>
            </a:defRPr>
          </a:pPr>
        </a:p>
      </c:txPr>
    </c:legend>
    <c:plotVisOnly val="1"/>
    <c:dispBlanksAs val="gap"/>
  </c:chart>
  <c:spPr>
    <a:solidFill>
      <a:srgbClr val="ffffff"/>
    </a:solidFill>
    <a:ln>
      <a:solidFill>
        <a:srgbClr val="a6a6a6"/>
      </a:solidFill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600" spc="-1" strike="noStrike">
                <a:solidFill>
                  <a:srgbClr val="000000"/>
                </a:solidFill>
                <a:latin typeface="Archivo"/>
              </a:defRPr>
            </a:pPr>
            <a:r>
              <a:rPr b="1" sz="1600" spc="-1" strike="noStrike">
                <a:solidFill>
                  <a:srgbClr val="000000"/>
                </a:solidFill>
                <a:latin typeface="Archivo"/>
              </a:rPr>
              <a:t>Evolució d'ús de títols (percentatges) </a:t>
            </a:r>
          </a:p>
        </c:rich>
      </c:tx>
      <c:layout>
        <c:manualLayout>
          <c:xMode val="edge"/>
          <c:yMode val="edge"/>
          <c:x val="0.313797794644136"/>
          <c:y val="0.0182520182520183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80094515251325"/>
          <c:y val="0.11021411021411"/>
          <c:w val="0.772232564800229"/>
          <c:h val="0.823095823095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'Evolució per títols'!$D$3:$D$4</c:f>
              <c:strCache>
                <c:ptCount val="1"/>
                <c:pt idx="0">
                  <c:v>Bitllet senzill</c:v>
                </c:pt>
              </c:strCache>
            </c:strRef>
          </c:tx>
          <c:spPr>
            <a:solidFill>
              <a:srgbClr val="033171"/>
            </a:solidFill>
            <a:ln>
              <a:noFill/>
            </a:ln>
          </c:spPr>
          <c:invertIfNegative val="0"/>
          <c:dLbls>
            <c:numFmt formatCode="0.00%" sourceLinked="1"/>
            <c:txPr>
              <a:bodyPr rot="-5400000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'Evolució per títols'!$E$17;'Evolució per títols'!$E$30;'Evolució per títols'!$E$43;'Evolució per títols'!$E$56;'Evolució per títols'!$E$69;'Evolució per títols'!$E$82</c:f>
              <c:numCache>
                <c:formatCode>General</c:formatCode>
                <c:ptCount val="6"/>
                <c:pt idx="0">
                  <c:v>0.762688892713713</c:v>
                </c:pt>
                <c:pt idx="1">
                  <c:v>0.770069464438012</c:v>
                </c:pt>
                <c:pt idx="2">
                  <c:v>0.733290124949332</c:v>
                </c:pt>
                <c:pt idx="3">
                  <c:v>0.715501608153435</c:v>
                </c:pt>
                <c:pt idx="4">
                  <c:v>0.705415699839823</c:v>
                </c:pt>
                <c:pt idx="5">
                  <c:v>0.696959575780705</c:v>
                </c:pt>
              </c:numCache>
            </c:numRef>
          </c:val>
        </c:ser>
        <c:ser>
          <c:idx val="1"/>
          <c:order val="1"/>
          <c:tx>
            <c:strRef>
              <c:f>'Dades generals - 2019'!$C$18:$G$18</c:f>
              <c:strCache>
                <c:ptCount val="1"/>
                <c:pt idx="0">
                  <c:v>Títols propietat de l'ATMV específics de línies</c:v>
                </c:pt>
              </c:strCache>
            </c:strRef>
          </c:tx>
          <c:spPr>
            <a:solidFill>
              <a:srgbClr val="948a54"/>
            </a:solidFill>
            <a:ln>
              <a:noFill/>
            </a:ln>
          </c:spPr>
          <c:invertIfNegative val="0"/>
          <c:dLbls>
            <c:numFmt formatCode="0.00%" sourceLinked="1"/>
            <c:txPr>
              <a:bodyPr rot="-5400000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'Evolució per títols'!$G$17;'Evolució per títols'!$G$30;'Evolució per títols'!$G$43;'Evolució per títols'!$G$56;'Evolució per títols'!$G$69;'Evolució per títols'!$G$82</c:f>
              <c:numCache>
                <c:formatCode>General</c:formatCode>
                <c:ptCount val="6"/>
                <c:pt idx="0">
                  <c:v>0.0057651321544138</c:v>
                </c:pt>
                <c:pt idx="1">
                  <c:v>0.00535835605445714</c:v>
                </c:pt>
                <c:pt idx="2">
                  <c:v>0.00454824707529526</c:v>
                </c:pt>
                <c:pt idx="3">
                  <c:v>0.00396437288478814</c:v>
                </c:pt>
                <c:pt idx="4">
                  <c:v>0.00336798283441239</c:v>
                </c:pt>
                <c:pt idx="5">
                  <c:v>0.00327556910975504</c:v>
                </c:pt>
              </c:numCache>
            </c:numRef>
          </c:val>
        </c:ser>
        <c:ser>
          <c:idx val="2"/>
          <c:order val="2"/>
          <c:tx>
            <c:strRef>
              <c:f>'Dades generals - 2019'!$H$18:$J$18</c:f>
              <c:strCache>
                <c:ptCount val="1"/>
                <c:pt idx="0">
                  <c:v>Títols propietat dels operadors</c:v>
                </c:pt>
              </c:strCache>
            </c:strRef>
          </c:tx>
          <c:spPr>
            <a:solidFill>
              <a:srgbClr val="6b9c3c"/>
            </a:solidFill>
            <a:ln>
              <a:noFill/>
            </a:ln>
          </c:spPr>
          <c:invertIfNegative val="0"/>
          <c:dLbls>
            <c:numFmt formatCode="0.00%" sourceLinked="1"/>
            <c:txPr>
              <a:bodyPr rot="-5400000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'Evolució per títols'!$I$17;'Evolució per títols'!$I$30;'Evolució per títols'!$I$43;'Evolució per títols'!$I$56;'Evolució per títols'!$I$69;'Evolució per títols'!$I$82</c:f>
              <c:numCache>
                <c:formatCode>General</c:formatCode>
                <c:ptCount val="6"/>
                <c:pt idx="0">
                  <c:v>0.0241704888852725</c:v>
                </c:pt>
                <c:pt idx="1">
                  <c:v>0.0131589952110337</c:v>
                </c:pt>
                <c:pt idx="2">
                  <c:v>0.0401439582992377</c:v>
                </c:pt>
                <c:pt idx="3">
                  <c:v>0.0359715810313294</c:v>
                </c:pt>
                <c:pt idx="4">
                  <c:v>0.0365270648389215</c:v>
                </c:pt>
                <c:pt idx="5">
                  <c:v>0.0328744223757687</c:v>
                </c:pt>
              </c:numCache>
            </c:numRef>
          </c:val>
        </c:ser>
        <c:ser>
          <c:idx val="3"/>
          <c:order val="3"/>
          <c:tx>
            <c:strRef>
              <c:f>'Evolució per títols'!$J$4</c:f>
              <c:strCache>
                <c:ptCount val="1"/>
                <c:pt idx="0">
                  <c:v>Abonament Transport</c:v>
                </c:pt>
              </c:strCache>
            </c:strRef>
          </c:tx>
          <c:spPr>
            <a:solidFill>
              <a:srgbClr val="c8b300"/>
            </a:solidFill>
            <a:ln>
              <a:noFill/>
            </a:ln>
          </c:spPr>
          <c:invertIfNegative val="0"/>
          <c:dLbls>
            <c:numFmt formatCode="0.00%" sourceLinked="1"/>
            <c:txPr>
              <a:bodyPr rot="-5400000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'Evolució per títols'!$K$17;'Evolució per títols'!$K$30;'Evolució per títols'!$K$43;'Evolució per títols'!$K$56;'Evolució per títols'!$K$69;'Evolució per títols'!$K$82</c:f>
              <c:numCache>
                <c:formatCode>General</c:formatCode>
                <c:ptCount val="6"/>
                <c:pt idx="0">
                  <c:v>0.195904034759853</c:v>
                </c:pt>
                <c:pt idx="1">
                  <c:v>0.161923801697734</c:v>
                </c:pt>
                <c:pt idx="2">
                  <c:v>0.146291353331392</c:v>
                </c:pt>
                <c:pt idx="3">
                  <c:v>0.137266613097456</c:v>
                </c:pt>
                <c:pt idx="4">
                  <c:v>0.135291492730973</c:v>
                </c:pt>
                <c:pt idx="5">
                  <c:v>0.13882249605162</c:v>
                </c:pt>
              </c:numCache>
            </c:numRef>
          </c:val>
        </c:ser>
        <c:ser>
          <c:idx val="4"/>
          <c:order val="4"/>
          <c:tx>
            <c:strRef>
              <c:f>'Evolució per títols'!$L$4</c:f>
              <c:strCache>
                <c:ptCount val="1"/>
                <c:pt idx="0">
                  <c:v>Abonament Transport Jove</c:v>
                </c:pt>
              </c:strCache>
            </c:strRef>
          </c:tx>
          <c:spPr>
            <a:solidFill>
              <a:srgbClr val="c64034"/>
            </a:solidFill>
            <a:ln>
              <a:noFill/>
            </a:ln>
          </c:spPr>
          <c:invertIfNegative val="0"/>
          <c:dLbls>
            <c:numFmt formatCode="0.00%" sourceLinked="1"/>
            <c:txPr>
              <a:bodyPr rot="-5400000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'Evolució per títols'!$M$17;'Evolució per títols'!$M$30;'Evolució per títols'!$M$43;'Evolució per títols'!$M$56;'Evolució per títols'!$M$69;'Evolució per títols'!$M$82</c:f>
              <c:numCache>
                <c:formatCode>General</c:formatCode>
                <c:ptCount val="6"/>
                <c:pt idx="0">
                  <c:v>0.011471451486747</c:v>
                </c:pt>
                <c:pt idx="1">
                  <c:v>0.0494893825987634</c:v>
                </c:pt>
                <c:pt idx="2">
                  <c:v>0.0728641011716255</c:v>
                </c:pt>
                <c:pt idx="3">
                  <c:v>0.082129569988604</c:v>
                </c:pt>
                <c:pt idx="4">
                  <c:v>0.0856475602847713</c:v>
                </c:pt>
                <c:pt idx="5">
                  <c:v>0.0889138179834774</c:v>
                </c:pt>
              </c:numCache>
            </c:numRef>
          </c:val>
        </c:ser>
        <c:ser>
          <c:idx val="5"/>
          <c:order val="5"/>
          <c:tx>
            <c:strRef>
              <c:f>'Evolució per títols'!$N$4</c:f>
              <c:strCache>
                <c:ptCount val="1"/>
                <c:pt idx="0">
                  <c:v>Bo Transbord AB</c:v>
                </c:pt>
              </c:strCache>
            </c:strRef>
          </c:tx>
          <c:spPr>
            <a:solidFill>
              <a:srgbClr val="915eb1"/>
            </a:solidFill>
            <a:ln>
              <a:noFill/>
            </a:ln>
          </c:spPr>
          <c:invertIfNegative val="0"/>
          <c:dLbls>
            <c:numFmt formatCode="0.00%" sourceLinked="1"/>
            <c:txPr>
              <a:bodyPr rot="-5400000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'Evolució per títols'!$O$17;'Evolució per títols'!$O$30;'Evolució per títols'!$O$43;'Evolució per títols'!$O$56;'Evolució per títols'!$O$69;'Evolució per títols'!$O$82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0.00286221517311734</c:v>
                </c:pt>
                <c:pt idx="3">
                  <c:v>0.0251662548443872</c:v>
                </c:pt>
                <c:pt idx="4">
                  <c:v>0.0337501994710989</c:v>
                </c:pt>
                <c:pt idx="5">
                  <c:v>0.0391541186986738</c:v>
                </c:pt>
              </c:numCache>
            </c:numRef>
          </c:val>
        </c:ser>
        <c:gapWidth val="90"/>
        <c:overlap val="-21"/>
        <c:axId val="26581737"/>
        <c:axId val="91581743"/>
      </c:barChart>
      <c:catAx>
        <c:axId val="2658173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50" spc="-1" strike="noStrike">
                <a:solidFill>
                  <a:srgbClr val="000000"/>
                </a:solidFill>
                <a:latin typeface="Archivo"/>
              </a:defRPr>
            </a:pPr>
          </a:p>
        </c:txPr>
        <c:crossAx val="91581743"/>
        <c:crosses val="autoZero"/>
        <c:auto val="1"/>
        <c:lblAlgn val="ctr"/>
        <c:lblOffset val="100"/>
      </c:catAx>
      <c:valAx>
        <c:axId val="91581743"/>
        <c:scaling>
          <c:orientation val="minMax"/>
          <c:max val="0.9"/>
        </c:scaling>
        <c:delete val="0"/>
        <c:axPos val="l"/>
        <c:majorGridlines>
          <c:spPr>
            <a:ln w="3240">
              <a:solidFill>
                <a:srgbClr val="bfbfbf"/>
              </a:solidFill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50" spc="-1" strike="noStrike">
                <a:solidFill>
                  <a:srgbClr val="000000"/>
                </a:solidFill>
                <a:latin typeface="Archivo"/>
              </a:defRPr>
            </a:pPr>
          </a:p>
        </c:txPr>
        <c:crossAx val="26581737"/>
        <c:crosses val="autoZero"/>
      </c:valAx>
      <c:spPr>
        <a:solidFill>
          <a:srgbClr val="ffffff"/>
        </a:solidFill>
        <a:ln>
          <a:noFill/>
        </a:ln>
      </c:spPr>
    </c:plotArea>
    <c:legend>
      <c:layout>
        <c:manualLayout>
          <c:xMode val="edge"/>
          <c:yMode val="edge"/>
          <c:x val="0.831896212141605"/>
          <c:y val="0.256400544688833"/>
          <c:w val="0.159370842887346"/>
          <c:h val="0.573114629116578"/>
        </c:manualLayout>
      </c:layout>
      <c:spPr>
        <a:noFill/>
        <a:ln>
          <a:noFill/>
        </a:ln>
      </c:spPr>
      <c:txPr>
        <a:bodyPr/>
        <a:lstStyle/>
        <a:p>
          <a:pPr>
            <a:defRPr b="0" i="1" sz="900" spc="-1" strike="noStrike">
              <a:solidFill>
                <a:srgbClr val="000000"/>
              </a:solidFill>
              <a:latin typeface="Archivo"/>
            </a:defRPr>
          </a:pPr>
        </a:p>
      </c:txPr>
    </c:legend>
    <c:plotVisOnly val="1"/>
    <c:dispBlanksAs val="gap"/>
  </c:chart>
  <c:spPr>
    <a:solidFill>
      <a:srgbClr val="ffffff"/>
    </a:solidFill>
    <a:ln>
      <a:solidFill>
        <a:srgbClr val="a6a6a6"/>
      </a:solidFill>
    </a:ln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600" spc="-1" strike="noStrike">
                <a:solidFill>
                  <a:srgbClr val="000000"/>
                </a:solidFill>
                <a:latin typeface="Archivo"/>
              </a:defRPr>
            </a:pPr>
            <a:r>
              <a:rPr b="1" sz="1600" spc="-1" strike="noStrike">
                <a:solidFill>
                  <a:srgbClr val="000000"/>
                </a:solidFill>
                <a:latin typeface="Archivo"/>
              </a:rPr>
              <a:t>Evolució anual del repartiment zonal de les etapes</a:t>
            </a:r>
          </a:p>
        </c:rich>
      </c:tx>
      <c:layout>
        <c:manualLayout>
          <c:xMode val="edge"/>
          <c:yMode val="edge"/>
          <c:x val="0.302911777488049"/>
          <c:y val="0.0071222199825304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351089588377724"/>
          <c:y val="0.13848014513203"/>
          <c:w val="0.875457875457875"/>
          <c:h val="0.810051736881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'Evolució per zones'!$D$6</c:f>
              <c:strCache>
                <c:ptCount val="1"/>
                <c:pt idx="0">
                  <c:v> A</c:v>
                </c:pt>
              </c:strCache>
            </c:strRef>
          </c:tx>
          <c:spPr>
            <a:solidFill>
              <a:srgbClr val="c6d9f1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0.00%" sourceLinked="1"/>
            <c:txPr>
              <a:bodyPr rot="-5400000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'Evolució per zones'!$E$19;'Evolució per zones'!$E$32;'Evolució per zones'!$E$45;'Evolució per zones'!$E$58;'Evolució per zones'!$E$71;'Evolució per zones'!$E$84</c:f>
              <c:numCache>
                <c:formatCode>General</c:formatCode>
                <c:ptCount val="6"/>
                <c:pt idx="0">
                  <c:v>0.016394875378099</c:v>
                </c:pt>
                <c:pt idx="1">
                  <c:v>0.0157557491392323</c:v>
                </c:pt>
                <c:pt idx="2">
                  <c:v>0.0131315244565435</c:v>
                </c:pt>
                <c:pt idx="3">
                  <c:v>0.0132921936631034</c:v>
                </c:pt>
                <c:pt idx="4">
                  <c:v>0.0136707415924228</c:v>
                </c:pt>
                <c:pt idx="5">
                  <c:v>0.0134148605998463</c:v>
                </c:pt>
              </c:numCache>
            </c:numRef>
          </c:val>
        </c:ser>
        <c:ser>
          <c:idx val="1"/>
          <c:order val="1"/>
          <c:tx>
            <c:strRef>
              <c:f>'Evolució per zones'!$F$6</c:f>
              <c:strCache>
                <c:ptCount val="1"/>
                <c:pt idx="0">
                  <c:v>AB</c:v>
                </c:pt>
              </c:strCache>
            </c:strRef>
          </c:tx>
          <c:spPr>
            <a:solidFill>
              <a:srgbClr val="033171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0.00%" sourceLinked="1"/>
            <c:txPr>
              <a:bodyPr rot="-5400000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'Evolució per zones'!$G$19;'Evolució per zones'!$G$32;'Evolució per zones'!$G$45;'Evolució per zones'!$G$58;'Evolució per zones'!$G$71;'Evolució per zones'!$G$84</c:f>
              <c:numCache>
                <c:formatCode>General</c:formatCode>
                <c:ptCount val="6"/>
                <c:pt idx="0">
                  <c:v>0.657960848398499</c:v>
                </c:pt>
                <c:pt idx="1">
                  <c:v>0.690939494687411</c:v>
                </c:pt>
                <c:pt idx="2">
                  <c:v>0.631974662198426</c:v>
                </c:pt>
                <c:pt idx="3">
                  <c:v>0.67576247062252</c:v>
                </c:pt>
                <c:pt idx="4">
                  <c:v>0.683007236218119</c:v>
                </c:pt>
                <c:pt idx="5">
                  <c:v>0.685457085570899</c:v>
                </c:pt>
              </c:numCache>
            </c:numRef>
          </c:val>
        </c:ser>
        <c:ser>
          <c:idx val="2"/>
          <c:order val="2"/>
          <c:tx>
            <c:strRef>
              <c:f>'Evolució per zones'!$H$6</c:f>
              <c:strCache>
                <c:ptCount val="1"/>
                <c:pt idx="0">
                  <c:v>ABC</c:v>
                </c:pt>
              </c:strCache>
            </c:strRef>
          </c:tx>
          <c:spPr>
            <a:solidFill>
              <a:srgbClr val="c8b300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0.00%" sourceLinked="1"/>
            <c:txPr>
              <a:bodyPr rot="-5400000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'Evolució per zones'!$I$19;'Evolució per zones'!$I$32;'Evolució per zones'!$I$45;'Evolució per zones'!$I$58;'Evolució per zones'!$I$71;'Evolució per zones'!$I$84</c:f>
              <c:numCache>
                <c:formatCode>General</c:formatCode>
                <c:ptCount val="6"/>
                <c:pt idx="0">
                  <c:v>0.128468326167754</c:v>
                </c:pt>
                <c:pt idx="1">
                  <c:v>0.123596381322573</c:v>
                </c:pt>
                <c:pt idx="2">
                  <c:v>0.101630295914978</c:v>
                </c:pt>
                <c:pt idx="3">
                  <c:v>0.0907696448516603</c:v>
                </c:pt>
                <c:pt idx="4">
                  <c:v>0.0896043018593559</c:v>
                </c:pt>
                <c:pt idx="5">
                  <c:v>0.0951442385126243</c:v>
                </c:pt>
              </c:numCache>
            </c:numRef>
          </c:val>
        </c:ser>
        <c:ser>
          <c:idx val="3"/>
          <c:order val="3"/>
          <c:tx>
            <c:strRef>
              <c:f>'Evolució per zones'!$J$6</c:f>
              <c:strCache>
                <c:ptCount val="1"/>
                <c:pt idx="0">
                  <c:v>ABCD</c:v>
                </c:pt>
              </c:strCache>
            </c:strRef>
          </c:tx>
          <c:spPr>
            <a:solidFill>
              <a:srgbClr val="915eb1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0.00%" sourceLinked="1"/>
            <c:txPr>
              <a:bodyPr rot="-5400000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'Evolució per zones'!$K$19;'Evolució per zones'!$K$32;'Evolució per zones'!$K$45;'Evolució per zones'!$K$58;'Evolució per zones'!$K$71;'Evolució per zones'!$K$84</c:f>
              <c:numCache>
                <c:formatCode>General</c:formatCode>
                <c:ptCount val="6"/>
                <c:pt idx="0">
                  <c:v>0.0671421971053943</c:v>
                </c:pt>
                <c:pt idx="1">
                  <c:v>0.0755823130728175</c:v>
                </c:pt>
                <c:pt idx="2">
                  <c:v>0.0667946072981725</c:v>
                </c:pt>
                <c:pt idx="3">
                  <c:v>0.0620251176731001</c:v>
                </c:pt>
                <c:pt idx="4">
                  <c:v>0.057795574261764</c:v>
                </c:pt>
                <c:pt idx="5">
                  <c:v>0.0602792118757245</c:v>
                </c:pt>
              </c:numCache>
            </c:numRef>
          </c:val>
        </c:ser>
        <c:ser>
          <c:idx val="4"/>
          <c:order val="4"/>
          <c:tx>
            <c:strRef>
              <c:f>'Evolució per zones'!$L$6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6b9c3c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0.00%" sourceLinked="1"/>
            <c:txPr>
              <a:bodyPr rot="-5400000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'Evolució per zones'!$M$19;'Evolució per zones'!$M$32;'Evolució per zones'!$M$45;'Evolució per zones'!$M$58;'Evolució per zones'!$M$71;'Evolució per zones'!$M$84</c:f>
              <c:numCache>
                <c:formatCode>General</c:formatCode>
                <c:ptCount val="6"/>
                <c:pt idx="0">
                  <c:v>0.0666519485899096</c:v>
                </c:pt>
                <c:pt idx="1">
                  <c:v>0.0517624774325938</c:v>
                </c:pt>
                <c:pt idx="2">
                  <c:v>0.0401375495089412</c:v>
                </c:pt>
                <c:pt idx="3">
                  <c:v>0.0362266895146443</c:v>
                </c:pt>
                <c:pt idx="4">
                  <c:v>0.0340293791237435</c:v>
                </c:pt>
                <c:pt idx="5">
                  <c:v>0.0340522601099179</c:v>
                </c:pt>
              </c:numCache>
            </c:numRef>
          </c:val>
        </c:ser>
        <c:ser>
          <c:idx val="5"/>
          <c:order val="5"/>
          <c:tx>
            <c:strRef>
              <c:f>'Evolució per zones'!$R$6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cd5b5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0.00%" sourceLinked="1"/>
            <c:txPr>
              <a:bodyPr rot="-5400000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'Evolució per zones'!$S$19;'Evolució per zones'!$S$32;'Evolució per zones'!$S$45;'Evolució per zones'!$S$58;'Evolució per zones'!$S$71;'Evolució per zones'!$S$84</c:f>
              <c:numCache>
                <c:formatCode>General</c:formatCode>
                <c:ptCount val="6"/>
                <c:pt idx="0">
                  <c:v>0.00421240460751669</c:v>
                </c:pt>
                <c:pt idx="1">
                  <c:v>0.0051221846235806</c:v>
                </c:pt>
                <c:pt idx="2">
                  <c:v>0.00445448923863257</c:v>
                </c:pt>
                <c:pt idx="3">
                  <c:v>0.00295377815217813</c:v>
                </c:pt>
                <c:pt idx="4">
                  <c:v>0.00348289416031548</c:v>
                </c:pt>
                <c:pt idx="5">
                  <c:v>0.00341407311074722</c:v>
                </c:pt>
              </c:numCache>
            </c:numRef>
          </c:val>
        </c:ser>
        <c:ser>
          <c:idx val="6"/>
          <c:order val="6"/>
          <c:tx>
            <c:strRef>
              <c:f>'Evolució per zones'!$V$6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c64034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0.00%" sourceLinked="1"/>
            <c:txPr>
              <a:bodyPr rot="-5400000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'Evolució per zones'!$W$19;'Evolució per zones'!$W$32;'Evolució per zones'!$W$45;'Evolució per zones'!$W$58;'Evolució per zones'!$W$71;'Evolució per zones'!$W$84</c:f>
              <c:numCache>
                <c:formatCode>General</c:formatCode>
                <c:ptCount val="6"/>
                <c:pt idx="0">
                  <c:v>0.0553771431302618</c:v>
                </c:pt>
                <c:pt idx="1">
                  <c:v>0.0347015183054961</c:v>
                </c:pt>
                <c:pt idx="2">
                  <c:v>0.139392847476049</c:v>
                </c:pt>
                <c:pt idx="3">
                  <c:v>0.116649855766702</c:v>
                </c:pt>
                <c:pt idx="4">
                  <c:v>0.115985243985602</c:v>
                </c:pt>
                <c:pt idx="5">
                  <c:v>0.105386457844866</c:v>
                </c:pt>
              </c:numCache>
            </c:numRef>
          </c:val>
        </c:ser>
        <c:ser>
          <c:idx val="7"/>
          <c:order val="7"/>
          <c:tx>
            <c:strRef>
              <c:f>"BC+BCD+CD"</c:f>
              <c:strCache>
                <c:ptCount val="1"/>
                <c:pt idx="0">
                  <c:v>BC+BCD+CD</c:v>
                </c:pt>
              </c:strCache>
            </c:strRef>
          </c:tx>
          <c:spPr>
            <a:solidFill>
              <a:srgbClr val="dc853e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0.00%" sourceLinked="1"/>
            <c:txPr>
              <a:bodyPr rot="-5400000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'Evolució per zones'!$Y$19;'Evolució per zones'!$Y$32;'Evolució per zones'!$Y$45;'Evolució per zones'!$Y$58;'Evolució per zones'!$Y$71;'Evolució per zones'!$Y$84</c:f>
              <c:numCache>
                <c:formatCode>General</c:formatCode>
                <c:ptCount val="6"/>
                <c:pt idx="0">
                  <c:v>0.00379225662256554</c:v>
                </c:pt>
                <c:pt idx="1">
                  <c:v>0.00253988141629589</c:v>
                </c:pt>
                <c:pt idx="2">
                  <c:v>0.00248402390825655</c:v>
                </c:pt>
                <c:pt idx="3">
                  <c:v>0.00232024975609157</c:v>
                </c:pt>
                <c:pt idx="4">
                  <c:v>0.00242462879867692</c:v>
                </c:pt>
                <c:pt idx="5">
                  <c:v>0.00285181237537499</c:v>
                </c:pt>
              </c:numCache>
            </c:numRef>
          </c:val>
        </c:ser>
        <c:gapWidth val="150"/>
        <c:overlap val="0"/>
        <c:axId val="76694959"/>
        <c:axId val="20367275"/>
      </c:barChart>
      <c:catAx>
        <c:axId val="766949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chivo"/>
              </a:defRPr>
            </a:pPr>
          </a:p>
        </c:txPr>
        <c:crossAx val="20367275"/>
        <c:crosses val="autoZero"/>
        <c:auto val="1"/>
        <c:lblAlgn val="ctr"/>
        <c:lblOffset val="100"/>
      </c:catAx>
      <c:valAx>
        <c:axId val="20367275"/>
        <c:scaling>
          <c:orientation val="minMax"/>
          <c:max val="0.700000000000001"/>
          <c:min val="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chivo"/>
              </a:defRPr>
            </a:pPr>
          </a:p>
        </c:txPr>
        <c:crossAx val="76694959"/>
        <c:crosses val="autoZero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i="1" sz="1000" spc="-1" strike="noStrike">
              <a:solidFill>
                <a:srgbClr val="000000"/>
              </a:solidFill>
              <a:latin typeface="Archivo"/>
            </a:defRPr>
          </a:pPr>
        </a:p>
      </c:txPr>
    </c:legend>
    <c:plotVisOnly val="1"/>
    <c:dispBlanksAs val="gap"/>
  </c:chart>
  <c:spPr>
    <a:solidFill>
      <a:srgbClr val="ffffff"/>
    </a:solidFill>
    <a:ln>
      <a:solidFill>
        <a:srgbClr val="a6a6a6"/>
      </a:solidFill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22211064451342"/>
          <c:y val="0"/>
          <c:w val="0.776976446960015"/>
          <c:h val="0.999901854941604"/>
        </c:manualLayout>
      </c:layout>
      <c:doughnutChart>
        <c:varyColors val="1"/>
        <c:ser>
          <c:idx val="0"/>
          <c:order val="0"/>
          <c:tx>
            <c:strRef>
              <c:f>'Evolució per zones'!$B$72:$B$83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rgbClr val="262626"/>
              </a:solidFill>
            </a:ln>
          </c:spPr>
          <c:explosion val="17"/>
          <c:dPt>
            <c:idx val="0"/>
            <c:explosion val="17"/>
            <c:spPr>
              <a:solidFill>
                <a:srgbClr val="f79646"/>
              </a:solidFill>
              <a:ln>
                <a:solidFill>
                  <a:srgbClr val="262626"/>
                </a:solidFill>
              </a:ln>
            </c:spPr>
          </c:dPt>
          <c:dPt>
            <c:idx val="1"/>
            <c:explosion val="17"/>
            <c:spPr>
              <a:solidFill>
                <a:srgbClr val="948a54"/>
              </a:solidFill>
              <a:ln>
                <a:solidFill>
                  <a:srgbClr val="262626"/>
                </a:solidFill>
              </a:ln>
            </c:spPr>
          </c:dPt>
          <c:dPt>
            <c:idx val="2"/>
            <c:explosion val="17"/>
            <c:spPr>
              <a:solidFill>
                <a:srgbClr val="fcd5b5"/>
              </a:solidFill>
              <a:ln>
                <a:solidFill>
                  <a:srgbClr val="262626"/>
                </a:solidFill>
              </a:ln>
            </c:spPr>
          </c:dPt>
          <c:dPt>
            <c:idx val="3"/>
            <c:explosion val="17"/>
            <c:spPr>
              <a:solidFill>
                <a:srgbClr val="b3a2c7"/>
              </a:solidFill>
              <a:ln>
                <a:solidFill>
                  <a:srgbClr val="b3a2c7"/>
                </a:solidFill>
              </a:ln>
            </c:spPr>
          </c:dPt>
          <c:dPt>
            <c:idx val="4"/>
            <c:explosion val="17"/>
            <c:spPr>
              <a:noFill/>
              <a:ln>
                <a:noFill/>
              </a:ln>
            </c:spPr>
          </c:dPt>
          <c:dLbls>
            <c:numFmt formatCode="0.00000%" sourceLinked="1"/>
            <c:dLbl>
              <c:idx val="0"/>
              <c:txPr>
                <a:bodyPr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txPr>
                <a:bodyPr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txPr>
                <a:bodyPr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</c:dLbl>
            <c:txPr>
              <a:bodyPr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'Evolució per zones'!$N$6;'Evolució per zones'!$P$6;'Evolució per zones'!$R$6;'Evolució per zones'!$T$6</c:f>
              <c:strCache>
                <c:ptCount val="4"/>
                <c:pt idx="0">
                  <c:v>BC</c:v>
                </c:pt>
                <c:pt idx="1">
                  <c:v>BCD</c:v>
                </c:pt>
                <c:pt idx="2">
                  <c:v>C</c:v>
                </c:pt>
                <c:pt idx="3">
                  <c:v>CD</c:v>
                </c:pt>
              </c:strCache>
            </c:strRef>
          </c:cat>
          <c:val>
            <c:numRef>
              <c:f>'Evolució per zones'!$O$84;'Evolució per zones'!$Q$84;'Evolució per zones'!$S$84;'Evolució per zones'!$U$84;'Evolució per zones'!$M$84</c:f>
              <c:numCache>
                <c:formatCode>General</c:formatCode>
                <c:ptCount val="5"/>
                <c:pt idx="0">
                  <c:v>0.00282977564338345</c:v>
                </c:pt>
                <c:pt idx="1">
                  <c:v>3.24069588110794E-007</c:v>
                </c:pt>
                <c:pt idx="2">
                  <c:v>0.00341407311074722</c:v>
                </c:pt>
                <c:pt idx="3">
                  <c:v>2.17126624034232E-005</c:v>
                </c:pt>
                <c:pt idx="4">
                  <c:v>0.0340522601099179</c:v>
                </c:pt>
              </c:numCache>
            </c:numRef>
          </c:val>
        </c:ser>
        <c:firstSliceAng val="256"/>
        <c:holeSize val="50"/>
      </c:doughnutChart>
      <c:spPr>
        <a:noFill/>
        <a:ln w="25560">
          <a:noFill/>
        </a:ln>
      </c:spPr>
    </c:plotArea>
    <c:legend>
      <c:layout>
        <c:manualLayout>
          <c:xMode val="edge"/>
          <c:yMode val="edge"/>
          <c:x val="0.570014653123329"/>
          <c:y val="0.307868390893265"/>
          <c:w val="0.169079329729843"/>
          <c:h val="0.265835767381068"/>
        </c:manualLayout>
      </c:layout>
      <c:spPr>
        <a:noFill/>
        <a:ln>
          <a:noFill/>
        </a:ln>
      </c:spPr>
      <c:txPr>
        <a:bodyPr/>
        <a:lstStyle/>
        <a:p>
          <a:pPr>
            <a:defRPr b="0" i="1" sz="1000" spc="-1" strike="noStrike">
              <a:solidFill>
                <a:srgbClr val="000000"/>
              </a:solidFill>
              <a:latin typeface="Archivo"/>
            </a:defRPr>
          </a:pPr>
        </a:p>
      </c:txPr>
    </c:legend>
    <c:plotVisOnly val="1"/>
    <c:dispBlanksAs val="zero"/>
  </c:chart>
  <c:spPr>
    <a:noFill/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600" spc="-1" strike="noStrike">
                <a:solidFill>
                  <a:srgbClr val="000000"/>
                </a:solidFill>
                <a:latin typeface="Archivo"/>
              </a:defRPr>
            </a:pPr>
            <a:r>
              <a:rPr b="1" sz="1600" spc="-1" strike="noStrike">
                <a:solidFill>
                  <a:srgbClr val="000000"/>
                </a:solidFill>
                <a:latin typeface="Archivo"/>
              </a:rPr>
              <a:t>Quota d'ús de títols en 2019</a:t>
            </a:r>
          </a:p>
        </c:rich>
      </c:tx>
      <c:layout>
        <c:manualLayout>
          <c:xMode val="edge"/>
          <c:yMode val="edge"/>
          <c:x val="0.340538925138218"/>
          <c:y val="0.0140059831384281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63943816307217"/>
          <c:y val="0.0915828120750612"/>
          <c:w val="0.64397071275589"/>
          <c:h val="0.889787870546641"/>
        </c:manualLayout>
      </c:layout>
      <c:doughnutChart>
        <c:varyColors val="1"/>
        <c:ser>
          <c:idx val="0"/>
          <c:order val="0"/>
          <c:tx>
            <c:strRef>
              <c:f>"Reparto de títulos en 2019"</c:f>
              <c:strCache>
                <c:ptCount val="1"/>
                <c:pt idx="0">
                  <c:v>Reparto de títulos en 2019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explosion val="0"/>
          <c:dPt>
            <c:idx val="0"/>
            <c:spPr>
              <a:solidFill>
                <a:srgbClr val="033171"/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deada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ce6f2"/>
              </a:solidFill>
              <a:ln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4bd97"/>
              </a:solidFill>
              <a:ln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b9c3c"/>
              </a:solidFill>
              <a:ln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8b300"/>
              </a:solidFill>
              <a:ln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64034"/>
              </a:solidFill>
              <a:ln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15eb1"/>
              </a:solidFill>
              <a:ln>
                <a:solidFill>
                  <a:srgbClr val="000000"/>
                </a:solidFill>
              </a:ln>
            </c:spPr>
          </c:dPt>
          <c:dLbls>
            <c:numFmt formatCode="#,##0" sourceLinked="1"/>
            <c:dLbl>
              <c:idx val="0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5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6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7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1" sz="105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'Dades generals - 2019'!$C$3:$E$3;'Dades generals - 2019'!$C$18;'Dades generals - 2019'!$H$18;'Dades generals - 2019'!$H$3:$J$3</c:f>
              <c:strCache>
                <c:ptCount val="8"/>
                <c:pt idx="0">
                  <c:v>General</c:v>
                </c:pt>
                <c:pt idx="1">
                  <c:v>Reduït</c:v>
                </c:pt>
                <c:pt idx="2">
                  <c:v>+65</c:v>
                </c:pt>
                <c:pt idx="3">
                  <c:v>Títols propietat de l'ATMV específics de línies</c:v>
                </c:pt>
                <c:pt idx="4">
                  <c:v>Títols propietat dels operadors</c:v>
                </c:pt>
                <c:pt idx="5">
                  <c:v>Abonament Transport</c:v>
                </c:pt>
                <c:pt idx="6">
                  <c:v>Abonament Transport Jove</c:v>
                </c:pt>
                <c:pt idx="7">
                  <c:v>Bo Transbord AB</c:v>
                </c:pt>
              </c:strCache>
            </c:strRef>
          </c:cat>
          <c:val>
            <c:numRef>
              <c:f>'Dades generals - 2019'!$C$16:$J$16</c:f>
              <c:numCache>
                <c:formatCode>General</c:formatCode>
                <c:ptCount val="8"/>
                <c:pt idx="0">
                  <c:v>5687292</c:v>
                </c:pt>
                <c:pt idx="1">
                  <c:v>106658</c:v>
                </c:pt>
                <c:pt idx="2">
                  <c:v>1302951</c:v>
                </c:pt>
                <c:pt idx="3">
                  <c:v>33354</c:v>
                </c:pt>
                <c:pt idx="4">
                  <c:v>334749</c:v>
                </c:pt>
                <c:pt idx="5">
                  <c:v>1413582</c:v>
                </c:pt>
                <c:pt idx="6">
                  <c:v>905379</c:v>
                </c:pt>
                <c:pt idx="7">
                  <c:v>398693</c:v>
                </c:pt>
              </c:numCache>
            </c:numRef>
          </c:val>
        </c:ser>
        <c:firstSliceAng val="0"/>
        <c:holeSize val="50"/>
      </c:doughnutChart>
      <c:spPr>
        <a:solidFill>
          <a:srgbClr val="ffffff"/>
        </a:solidFill>
        <a:ln>
          <a:noFill/>
        </a:ln>
      </c:spPr>
    </c:plotArea>
    <c:legend>
      <c:layout>
        <c:manualLayout>
          <c:xMode val="edge"/>
          <c:yMode val="edge"/>
          <c:x val="0.72773755131653"/>
          <c:y val="0.268410371955419"/>
          <c:w val="0.257482823416467"/>
          <c:h val="0.572975463917331"/>
        </c:manualLayout>
      </c:layout>
      <c:spPr>
        <a:noFill/>
        <a:ln>
          <a:noFill/>
        </a:ln>
      </c:spPr>
      <c:txPr>
        <a:bodyPr/>
        <a:lstStyle/>
        <a:p>
          <a:pPr>
            <a:defRPr b="0" i="1" sz="1050" spc="-1" strike="noStrike">
              <a:solidFill>
                <a:srgbClr val="000000"/>
              </a:solidFill>
              <a:latin typeface="Archivo"/>
            </a:defRPr>
          </a:pPr>
        </a:p>
      </c:txPr>
    </c:legend>
    <c:plotVisOnly val="1"/>
    <c:dispBlanksAs val="zero"/>
  </c:chart>
  <c:spPr>
    <a:solidFill>
      <a:srgbClr val="ffffff"/>
    </a:solidFill>
    <a:ln>
      <a:solidFill>
        <a:srgbClr val="a6a6a6"/>
      </a:solidFill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600" spc="-1" strike="noStrike">
                <a:solidFill>
                  <a:srgbClr val="000000"/>
                </a:solidFill>
                <a:latin typeface="Archivo"/>
              </a:defRPr>
            </a:pPr>
            <a:r>
              <a:rPr b="1" sz="1600" spc="-1" strike="noStrike">
                <a:solidFill>
                  <a:srgbClr val="000000"/>
                </a:solidFill>
                <a:latin typeface="Archivo"/>
              </a:rPr>
              <a:t>Etapes totals per mes en 2019</a:t>
            </a:r>
          </a:p>
        </c:rich>
      </c:tx>
      <c:layout>
        <c:manualLayout>
          <c:xMode val="edge"/>
          <c:yMode val="edge"/>
          <c:x val="0.325751771691247"/>
          <c:y val="0.0203045685279188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45125454894"/>
          <c:y val="0.125186622872499"/>
          <c:w val="0.86166443210113"/>
          <c:h val="0.718274111675127"/>
        </c:manualLayout>
      </c:layout>
      <c:lineChart>
        <c:grouping val="standard"/>
        <c:varyColors val="0"/>
        <c:ser>
          <c:idx val="0"/>
          <c:order val="0"/>
          <c:tx>
            <c:strRef>
              <c:f>"Etapas totales"</c:f>
              <c:strCache>
                <c:ptCount val="1"/>
                <c:pt idx="0">
                  <c:v>Etapas totales</c:v>
                </c:pt>
              </c:strCache>
            </c:strRef>
          </c:tx>
          <c:spPr>
            <a:solidFill>
              <a:srgbClr val="033171"/>
            </a:solidFill>
            <a:ln w="28440">
              <a:solidFill>
                <a:srgbClr val="033171"/>
              </a:solidFill>
              <a:round/>
            </a:ln>
          </c:spPr>
          <c:marker>
            <c:symbol val="none"/>
          </c:marker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'Dades generals - 2019'!$B$4:$B$15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generals - 2019'!$L$4:$L$15</c:f>
              <c:numCache>
                <c:formatCode>General</c:formatCode>
                <c:ptCount val="12"/>
                <c:pt idx="0">
                  <c:v>822532</c:v>
                </c:pt>
                <c:pt idx="1">
                  <c:v>796589</c:v>
                </c:pt>
                <c:pt idx="2">
                  <c:v>932129</c:v>
                </c:pt>
                <c:pt idx="3">
                  <c:v>748069</c:v>
                </c:pt>
                <c:pt idx="4">
                  <c:v>875999</c:v>
                </c:pt>
                <c:pt idx="5">
                  <c:v>799182</c:v>
                </c:pt>
                <c:pt idx="6">
                  <c:v>846812</c:v>
                </c:pt>
                <c:pt idx="7">
                  <c:v>607309</c:v>
                </c:pt>
                <c:pt idx="8">
                  <c:v>807301</c:v>
                </c:pt>
                <c:pt idx="9">
                  <c:v>919468</c:v>
                </c:pt>
                <c:pt idx="10">
                  <c:v>866458</c:v>
                </c:pt>
                <c:pt idx="11">
                  <c:v>826061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67741607"/>
        <c:axId val="89898511"/>
      </c:lineChart>
      <c:catAx>
        <c:axId val="677416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50" spc="-1" strike="noStrike">
                <a:solidFill>
                  <a:srgbClr val="000000"/>
                </a:solidFill>
                <a:latin typeface="Archivo"/>
              </a:defRPr>
            </a:pPr>
          </a:p>
        </c:txPr>
        <c:crossAx val="89898511"/>
        <c:crosses val="autoZero"/>
        <c:auto val="1"/>
        <c:lblAlgn val="ctr"/>
        <c:lblOffset val="100"/>
      </c:catAx>
      <c:valAx>
        <c:axId val="89898511"/>
        <c:scaling>
          <c:orientation val="minMax"/>
          <c:max val="1000000"/>
          <c:min val="500000"/>
        </c:scaling>
        <c:delete val="0"/>
        <c:axPos val="l"/>
        <c:majorGridlines>
          <c:spPr>
            <a:ln w="9360">
              <a:solidFill>
                <a:srgbClr val="bfbfbf"/>
              </a:solidFill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50" spc="-1" strike="noStrike">
                <a:solidFill>
                  <a:srgbClr val="000000"/>
                </a:solidFill>
                <a:latin typeface="Archivo"/>
              </a:defRPr>
            </a:pPr>
          </a:p>
        </c:txPr>
        <c:crossAx val="67741607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plotVisOnly val="1"/>
    <c:dispBlanksAs val="gap"/>
  </c:chart>
  <c:spPr>
    <a:solidFill>
      <a:srgbClr val="ffffff"/>
    </a:solidFill>
    <a:ln>
      <a:solidFill>
        <a:srgbClr val="a6a6a6"/>
      </a:solidFill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600" spc="-1" strike="noStrike">
                <a:solidFill>
                  <a:srgbClr val="000000"/>
                </a:solidFill>
                <a:latin typeface="Archivo"/>
              </a:defRPr>
            </a:pPr>
            <a:r>
              <a:rPr b="1" sz="1600" spc="-1" strike="noStrike">
                <a:solidFill>
                  <a:srgbClr val="000000"/>
                </a:solidFill>
                <a:latin typeface="Archivo"/>
              </a:rPr>
              <a:t>Etapes mensuals per tipologia de títol en 2019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57666268419"/>
          <c:y val="0.097821253890618"/>
          <c:w val="0.618080446037435"/>
          <c:h val="0.747443308136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'Dades generals - 2019'!$C$3</c:f>
              <c:strCache>
                <c:ptCount val="1"/>
                <c:pt idx="0">
                  <c:v>General</c:v>
                </c:pt>
              </c:strCache>
            </c:strRef>
          </c:tx>
          <c:spPr>
            <a:solidFill>
              <a:srgbClr val="033171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'Dades generals - 2019'!$B$4:$B$15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generals - 2019'!$C$4:$C$15</c:f>
              <c:numCache>
                <c:formatCode>General</c:formatCode>
                <c:ptCount val="12"/>
                <c:pt idx="0">
                  <c:v>470578</c:v>
                </c:pt>
                <c:pt idx="1">
                  <c:v>432359</c:v>
                </c:pt>
                <c:pt idx="2">
                  <c:v>544425</c:v>
                </c:pt>
                <c:pt idx="3">
                  <c:v>426707</c:v>
                </c:pt>
                <c:pt idx="4">
                  <c:v>482641</c:v>
                </c:pt>
                <c:pt idx="5">
                  <c:v>477533</c:v>
                </c:pt>
                <c:pt idx="6">
                  <c:v>530168</c:v>
                </c:pt>
                <c:pt idx="7">
                  <c:v>397924</c:v>
                </c:pt>
                <c:pt idx="8">
                  <c:v>473034</c:v>
                </c:pt>
                <c:pt idx="9">
                  <c:v>500564</c:v>
                </c:pt>
                <c:pt idx="10">
                  <c:v>466618</c:v>
                </c:pt>
                <c:pt idx="11">
                  <c:v>484741</c:v>
                </c:pt>
              </c:numCache>
            </c:numRef>
          </c:val>
        </c:ser>
        <c:ser>
          <c:idx val="1"/>
          <c:order val="1"/>
          <c:tx>
            <c:strRef>
              <c:f>'Dades generals - 2019'!$D$3</c:f>
              <c:strCache>
                <c:ptCount val="1"/>
                <c:pt idx="0">
                  <c:v>Reduït</c:v>
                </c:pt>
              </c:strCache>
            </c:strRef>
          </c:tx>
          <c:spPr>
            <a:solidFill>
              <a:srgbClr val="fdeada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'Dades generals - 2019'!$B$4:$B$15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generals - 2019'!$D$4:$D$15</c:f>
              <c:numCache>
                <c:formatCode>General</c:formatCode>
                <c:ptCount val="12"/>
                <c:pt idx="0">
                  <c:v>11081</c:v>
                </c:pt>
                <c:pt idx="1">
                  <c:v>10850</c:v>
                </c:pt>
                <c:pt idx="2">
                  <c:v>10354</c:v>
                </c:pt>
                <c:pt idx="3">
                  <c:v>8469</c:v>
                </c:pt>
                <c:pt idx="4">
                  <c:v>10201</c:v>
                </c:pt>
                <c:pt idx="5">
                  <c:v>8546</c:v>
                </c:pt>
                <c:pt idx="6">
                  <c:v>8362</c:v>
                </c:pt>
                <c:pt idx="7">
                  <c:v>5544</c:v>
                </c:pt>
                <c:pt idx="8">
                  <c:v>8473</c:v>
                </c:pt>
                <c:pt idx="9">
                  <c:v>9172</c:v>
                </c:pt>
                <c:pt idx="10">
                  <c:v>8117</c:v>
                </c:pt>
                <c:pt idx="11">
                  <c:v>7489</c:v>
                </c:pt>
              </c:numCache>
            </c:numRef>
          </c:val>
        </c:ser>
        <c:ser>
          <c:idx val="2"/>
          <c:order val="2"/>
          <c:tx>
            <c:strRef>
              <c:f>'Dades generals - 2019'!$E$3</c:f>
              <c:strCache>
                <c:ptCount val="1"/>
                <c:pt idx="0">
                  <c:v>+65</c:v>
                </c:pt>
              </c:strCache>
            </c:strRef>
          </c:tx>
          <c:spPr>
            <a:solidFill>
              <a:srgbClr val="dce6f2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'Dades generals - 2019'!$B$4:$B$15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generals - 2019'!$E$4:$E$15</c:f>
              <c:numCache>
                <c:formatCode>General</c:formatCode>
                <c:ptCount val="12"/>
                <c:pt idx="0">
                  <c:v>110064</c:v>
                </c:pt>
                <c:pt idx="1">
                  <c:v>102879</c:v>
                </c:pt>
                <c:pt idx="2">
                  <c:v>130442</c:v>
                </c:pt>
                <c:pt idx="3">
                  <c:v>98124</c:v>
                </c:pt>
                <c:pt idx="4">
                  <c:v>122703</c:v>
                </c:pt>
                <c:pt idx="5">
                  <c:v>112827</c:v>
                </c:pt>
                <c:pt idx="6">
                  <c:v>108874</c:v>
                </c:pt>
                <c:pt idx="7">
                  <c:v>75880</c:v>
                </c:pt>
                <c:pt idx="8">
                  <c:v>100398</c:v>
                </c:pt>
                <c:pt idx="9">
                  <c:v>119240</c:v>
                </c:pt>
                <c:pt idx="10">
                  <c:v>112828</c:v>
                </c:pt>
                <c:pt idx="11">
                  <c:v>108692</c:v>
                </c:pt>
              </c:numCache>
            </c:numRef>
          </c:val>
        </c:ser>
        <c:ser>
          <c:idx val="3"/>
          <c:order val="3"/>
          <c:tx>
            <c:strRef>
              <c:f>'Dades generals - 2019'!$C$18:$G$18</c:f>
              <c:strCache>
                <c:ptCount val="1"/>
                <c:pt idx="0">
                  <c:v>Títols propietat de l'ATMV específics de línies</c:v>
                </c:pt>
              </c:strCache>
            </c:strRef>
          </c:tx>
          <c:spPr>
            <a:solidFill>
              <a:srgbClr val="948a54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'Dades generals - 2019'!$B$4:$B$15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generals - 2019'!$F$4:$F$15</c:f>
              <c:numCache>
                <c:formatCode>General</c:formatCode>
                <c:ptCount val="12"/>
                <c:pt idx="0">
                  <c:v>3040</c:v>
                </c:pt>
                <c:pt idx="1">
                  <c:v>3290</c:v>
                </c:pt>
                <c:pt idx="2">
                  <c:v>3237</c:v>
                </c:pt>
                <c:pt idx="3">
                  <c:v>3040</c:v>
                </c:pt>
                <c:pt idx="4">
                  <c:v>3644</c:v>
                </c:pt>
                <c:pt idx="5">
                  <c:v>2838</c:v>
                </c:pt>
                <c:pt idx="6">
                  <c:v>2495</c:v>
                </c:pt>
                <c:pt idx="7">
                  <c:v>617</c:v>
                </c:pt>
                <c:pt idx="8">
                  <c:v>2767</c:v>
                </c:pt>
                <c:pt idx="9">
                  <c:v>3256</c:v>
                </c:pt>
                <c:pt idx="10">
                  <c:v>2840</c:v>
                </c:pt>
                <c:pt idx="11">
                  <c:v>2290</c:v>
                </c:pt>
              </c:numCache>
            </c:numRef>
          </c:val>
        </c:ser>
        <c:ser>
          <c:idx val="4"/>
          <c:order val="4"/>
          <c:tx>
            <c:strRef>
              <c:f>'Dades generals - 2019'!$G$2:$G$3</c:f>
              <c:strCache>
                <c:ptCount val="1"/>
                <c:pt idx="0">
                  <c:v>Títols propietat dels operadors</c:v>
                </c:pt>
              </c:strCache>
            </c:strRef>
          </c:tx>
          <c:spPr>
            <a:solidFill>
              <a:srgbClr val="6b9c3c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'Dades generals - 2019'!$B$4:$B$15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generals - 2019'!$G$4:$G$15</c:f>
              <c:numCache>
                <c:formatCode>General</c:formatCode>
                <c:ptCount val="12"/>
                <c:pt idx="0">
                  <c:v>28441</c:v>
                </c:pt>
                <c:pt idx="1">
                  <c:v>28022</c:v>
                </c:pt>
                <c:pt idx="2">
                  <c:v>26923</c:v>
                </c:pt>
                <c:pt idx="3">
                  <c:v>23949</c:v>
                </c:pt>
                <c:pt idx="4">
                  <c:v>29596</c:v>
                </c:pt>
                <c:pt idx="5">
                  <c:v>23745</c:v>
                </c:pt>
                <c:pt idx="6">
                  <c:v>23821</c:v>
                </c:pt>
                <c:pt idx="7">
                  <c:v>18384</c:v>
                </c:pt>
                <c:pt idx="8">
                  <c:v>27470</c:v>
                </c:pt>
                <c:pt idx="9">
                  <c:v>38715</c:v>
                </c:pt>
                <c:pt idx="10">
                  <c:v>35754</c:v>
                </c:pt>
                <c:pt idx="11">
                  <c:v>29929</c:v>
                </c:pt>
              </c:numCache>
            </c:numRef>
          </c:val>
        </c:ser>
        <c:ser>
          <c:idx val="5"/>
          <c:order val="5"/>
          <c:tx>
            <c:strRef>
              <c:f>'Dades generals - 2019'!$H$3</c:f>
              <c:strCache>
                <c:ptCount val="1"/>
                <c:pt idx="0">
                  <c:v>Abonament Transport</c:v>
                </c:pt>
              </c:strCache>
            </c:strRef>
          </c:tx>
          <c:spPr>
            <a:solidFill>
              <a:srgbClr val="c8b300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'Dades generals - 2019'!$B$4:$B$15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generals - 2019'!$H$4:$H$15</c:f>
              <c:numCache>
                <c:formatCode>General</c:formatCode>
                <c:ptCount val="12"/>
                <c:pt idx="0">
                  <c:v>120044</c:v>
                </c:pt>
                <c:pt idx="1">
                  <c:v>121061</c:v>
                </c:pt>
                <c:pt idx="2">
                  <c:v>121892</c:v>
                </c:pt>
                <c:pt idx="3">
                  <c:v>111197</c:v>
                </c:pt>
                <c:pt idx="4">
                  <c:v>136170</c:v>
                </c:pt>
                <c:pt idx="5">
                  <c:v>115497</c:v>
                </c:pt>
                <c:pt idx="6">
                  <c:v>122276</c:v>
                </c:pt>
                <c:pt idx="7">
                  <c:v>77235</c:v>
                </c:pt>
                <c:pt idx="8">
                  <c:v>113942</c:v>
                </c:pt>
                <c:pt idx="9">
                  <c:v>133658</c:v>
                </c:pt>
                <c:pt idx="10">
                  <c:v>128697</c:v>
                </c:pt>
                <c:pt idx="11">
                  <c:v>111913</c:v>
                </c:pt>
              </c:numCache>
            </c:numRef>
          </c:val>
        </c:ser>
        <c:ser>
          <c:idx val="6"/>
          <c:order val="6"/>
          <c:tx>
            <c:strRef>
              <c:f>'Dades generals - 2019'!$I$3</c:f>
              <c:strCache>
                <c:ptCount val="1"/>
                <c:pt idx="0">
                  <c:v>Abonament Transport Jove</c:v>
                </c:pt>
              </c:strCache>
            </c:strRef>
          </c:tx>
          <c:spPr>
            <a:solidFill>
              <a:srgbClr val="c64034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'Dades generals - 2019'!$B$4:$B$15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generals - 2019'!$I$4:$I$15</c:f>
              <c:numCache>
                <c:formatCode>General</c:formatCode>
                <c:ptCount val="12"/>
                <c:pt idx="0">
                  <c:v>76387</c:v>
                </c:pt>
                <c:pt idx="1">
                  <c:v>95448</c:v>
                </c:pt>
                <c:pt idx="2">
                  <c:v>89144</c:v>
                </c:pt>
                <c:pt idx="3">
                  <c:v>69469</c:v>
                </c:pt>
                <c:pt idx="4">
                  <c:v>84120</c:v>
                </c:pt>
                <c:pt idx="5">
                  <c:v>48556</c:v>
                </c:pt>
                <c:pt idx="6">
                  <c:v>39741</c:v>
                </c:pt>
                <c:pt idx="7">
                  <c:v>24758</c:v>
                </c:pt>
                <c:pt idx="8">
                  <c:v>73365</c:v>
                </c:pt>
                <c:pt idx="9">
                  <c:v>115374</c:v>
                </c:pt>
                <c:pt idx="10">
                  <c:v>111402</c:v>
                </c:pt>
                <c:pt idx="11">
                  <c:v>77615</c:v>
                </c:pt>
              </c:numCache>
            </c:numRef>
          </c:val>
        </c:ser>
        <c:ser>
          <c:idx val="7"/>
          <c:order val="7"/>
          <c:tx>
            <c:strRef>
              <c:f>'Dades generals - 2019'!$J$3</c:f>
              <c:strCache>
                <c:ptCount val="1"/>
                <c:pt idx="0">
                  <c:v>Bo Transbord AB</c:v>
                </c:pt>
              </c:strCache>
            </c:strRef>
          </c:tx>
          <c:spPr>
            <a:solidFill>
              <a:srgbClr val="915eb1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'Dades generals - 2019'!$B$4:$B$15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generals - 2019'!$J$4:$J$15</c:f>
              <c:numCache>
                <c:formatCode>General</c:formatCode>
                <c:ptCount val="12"/>
                <c:pt idx="0">
                  <c:v>31338</c:v>
                </c:pt>
                <c:pt idx="1">
                  <c:v>30702</c:v>
                </c:pt>
                <c:pt idx="2">
                  <c:v>32635</c:v>
                </c:pt>
                <c:pt idx="3">
                  <c:v>31063</c:v>
                </c:pt>
                <c:pt idx="4">
                  <c:v>36520</c:v>
                </c:pt>
                <c:pt idx="5">
                  <c:v>33385</c:v>
                </c:pt>
                <c:pt idx="6">
                  <c:v>34896</c:v>
                </c:pt>
                <c:pt idx="7">
                  <c:v>25351</c:v>
                </c:pt>
                <c:pt idx="8">
                  <c:v>35322</c:v>
                </c:pt>
                <c:pt idx="9">
                  <c:v>38204</c:v>
                </c:pt>
                <c:pt idx="10">
                  <c:v>35956</c:v>
                </c:pt>
                <c:pt idx="11">
                  <c:v>33321</c:v>
                </c:pt>
              </c:numCache>
            </c:numRef>
          </c:val>
        </c:ser>
        <c:gapWidth val="70"/>
        <c:overlap val="100"/>
        <c:axId val="5768962"/>
        <c:axId val="67080290"/>
      </c:barChart>
      <c:catAx>
        <c:axId val="576896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50" spc="-1" strike="noStrike">
                <a:solidFill>
                  <a:srgbClr val="000000"/>
                </a:solidFill>
                <a:latin typeface="Archivo"/>
              </a:defRPr>
            </a:pPr>
          </a:p>
        </c:txPr>
        <c:crossAx val="67080290"/>
        <c:crosses val="autoZero"/>
        <c:auto val="1"/>
        <c:lblAlgn val="ctr"/>
        <c:lblOffset val="100"/>
      </c:catAx>
      <c:valAx>
        <c:axId val="67080290"/>
        <c:scaling>
          <c:orientation val="minMax"/>
          <c:max val="1000000"/>
        </c:scaling>
        <c:delete val="0"/>
        <c:axPos val="l"/>
        <c:majorGridlines>
          <c:spPr>
            <a:ln w="9360">
              <a:solidFill>
                <a:srgbClr val="bfbfbf"/>
              </a:solidFill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50" spc="-1" strike="noStrike">
                <a:solidFill>
                  <a:srgbClr val="000000"/>
                </a:solidFill>
                <a:latin typeface="Archivo"/>
              </a:defRPr>
            </a:pPr>
          </a:p>
        </c:txPr>
        <c:crossAx val="5768962"/>
        <c:crosses val="autoZero"/>
      </c:valAx>
      <c:spPr>
        <a:solidFill>
          <a:srgbClr val="ffffff"/>
        </a:solidFill>
        <a:ln>
          <a:noFill/>
        </a:ln>
      </c:spPr>
    </c:plotArea>
    <c:legend>
      <c:layout>
        <c:manualLayout>
          <c:xMode val="edge"/>
          <c:yMode val="edge"/>
          <c:x val="0.732607777759414"/>
          <c:y val="0.235213833564923"/>
          <c:w val="0.256983300510625"/>
          <c:h val="0.598617878647522"/>
        </c:manualLayout>
      </c:layout>
      <c:spPr>
        <a:noFill/>
        <a:ln>
          <a:noFill/>
        </a:ln>
      </c:spPr>
      <c:txPr>
        <a:bodyPr/>
        <a:lstStyle/>
        <a:p>
          <a:pPr>
            <a:defRPr b="0" i="1" sz="1050" spc="-1" strike="noStrike">
              <a:solidFill>
                <a:srgbClr val="000000"/>
              </a:solidFill>
              <a:latin typeface="Archivo"/>
            </a:defRPr>
          </a:pPr>
        </a:p>
      </c:txPr>
    </c:legend>
    <c:plotVisOnly val="1"/>
    <c:dispBlanksAs val="gap"/>
  </c:chart>
  <c:spPr>
    <a:solidFill>
      <a:srgbClr val="ffffff"/>
    </a:solidFill>
    <a:ln>
      <a:solidFill>
        <a:srgbClr val="a6a6a6"/>
      </a:solidFill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600" spc="-1" strike="noStrike">
                <a:solidFill>
                  <a:srgbClr val="000000"/>
                </a:solidFill>
                <a:latin typeface="Archivo"/>
              </a:defRPr>
            </a:pPr>
            <a:r>
              <a:rPr b="1" sz="1600" spc="-1" strike="noStrike">
                <a:solidFill>
                  <a:srgbClr val="000000"/>
                </a:solidFill>
                <a:latin typeface="Archivo"/>
              </a:rPr>
              <a:t>Distribució total de les etapes per operadors en 2019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31166347992"/>
          <c:y val="0.111950941243582"/>
          <c:w val="0.558938814531549"/>
          <c:h val="0.843625213918996"/>
        </c:manualLayout>
      </c:layout>
      <c:doughnutChart>
        <c:varyColors val="1"/>
        <c:ser>
          <c:idx val="0"/>
          <c:order val="0"/>
          <c:tx>
            <c:strRef>
              <c:f>"Distribución por operadores"</c:f>
              <c:strCache>
                <c:ptCount val="1"/>
                <c:pt idx="0">
                  <c:v>Distribución por operadores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rgbClr val="404040"/>
              </a:solidFill>
            </a:ln>
          </c:spPr>
          <c:explosion val="0"/>
          <c:dPt>
            <c:idx val="0"/>
            <c:spPr>
              <a:solidFill>
                <a:srgbClr val="c64034"/>
              </a:solidFill>
              <a:ln>
                <a:solidFill>
                  <a:srgbClr val="404040"/>
                </a:solidFill>
              </a:ln>
            </c:spPr>
          </c:dPt>
          <c:dPt>
            <c:idx val="1"/>
            <c:spPr>
              <a:solidFill>
                <a:srgbClr val="c8b300"/>
              </a:solidFill>
              <a:ln>
                <a:solidFill>
                  <a:srgbClr val="404040"/>
                </a:solidFill>
              </a:ln>
            </c:spPr>
          </c:dPt>
          <c:dPt>
            <c:idx val="2"/>
            <c:spPr>
              <a:solidFill>
                <a:srgbClr val="6b9c3c"/>
              </a:solidFill>
              <a:ln>
                <a:solidFill>
                  <a:srgbClr val="404040"/>
                </a:solidFill>
              </a:ln>
            </c:spPr>
          </c:dPt>
          <c:dPt>
            <c:idx val="3"/>
            <c:spPr>
              <a:solidFill>
                <a:srgbClr val="915eb1"/>
              </a:solidFill>
              <a:ln>
                <a:solidFill>
                  <a:srgbClr val="404040"/>
                </a:solidFill>
              </a:ln>
            </c:spPr>
          </c:dPt>
          <c:dPt>
            <c:idx val="4"/>
            <c:spPr>
              <a:solidFill>
                <a:srgbClr val="dce6f2"/>
              </a:solidFill>
              <a:ln>
                <a:solidFill>
                  <a:srgbClr val="404040"/>
                </a:solidFill>
              </a:ln>
            </c:spPr>
          </c:dPt>
          <c:dPt>
            <c:idx val="5"/>
            <c:spPr>
              <a:solidFill>
                <a:srgbClr val="033171"/>
              </a:solidFill>
              <a:ln>
                <a:solidFill>
                  <a:srgbClr val="404040"/>
                </a:solidFill>
              </a:ln>
            </c:spPr>
          </c:dPt>
          <c:dPt>
            <c:idx val="6"/>
            <c:spPr>
              <a:solidFill>
                <a:srgbClr val="fdeada"/>
              </a:solidFill>
              <a:ln>
                <a:solidFill>
                  <a:srgbClr val="404040"/>
                </a:solidFill>
              </a:ln>
            </c:spPr>
          </c:dPt>
          <c:dLbls>
            <c:numFmt formatCode="0.00%" sourceLinked="1"/>
            <c:dLbl>
              <c:idx val="0"/>
              <c:txPr>
                <a:bodyPr/>
                <a:lstStyle/>
                <a:p>
                  <a:pPr>
                    <a:defRPr b="1" sz="11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txPr>
                <a:bodyPr/>
                <a:lstStyle/>
                <a:p>
                  <a:pPr>
                    <a:defRPr b="1" sz="11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txPr>
                <a:bodyPr/>
                <a:lstStyle/>
                <a:p>
                  <a:pPr>
                    <a:defRPr b="1" sz="11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txPr>
                <a:bodyPr/>
                <a:lstStyle/>
                <a:p>
                  <a:pPr>
                    <a:defRPr b="1" sz="11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txPr>
                <a:bodyPr/>
                <a:lstStyle/>
                <a:p>
                  <a:pPr>
                    <a:defRPr b="1" sz="11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5"/>
              <c:txPr>
                <a:bodyPr/>
                <a:lstStyle/>
                <a:p>
                  <a:pPr>
                    <a:defRPr b="1" sz="11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dLbl>
              <c:idx val="6"/>
              <c:txPr>
                <a:bodyPr/>
                <a:lstStyle/>
                <a:p>
                  <a:pPr>
                    <a:defRPr b="1" sz="11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1"/>
            </c:dLbl>
            <c:txPr>
              <a:bodyPr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'Dades per operadors'!$B$5;'Dades per operadors'!$B$18;'Dades per operadors'!$B$31;'Dades per operadors'!$B$44;'Dades per operadors'!$B$57;'Dades per operadors'!$B$70;'Dades per operadors'!$B$83</c:f>
              <c:strCache>
                <c:ptCount val="7"/>
                <c:pt idx="0">
                  <c:v>AUVACA</c:v>
                </c:pt>
                <c:pt idx="1">
                  <c:v>EDETANIA BUS</c:v>
                </c:pt>
                <c:pt idx="2">
                  <c:v>AVSA</c:v>
                </c:pt>
                <c:pt idx="3">
                  <c:v>AUTOBUSES BUÑOL</c:v>
                </c:pt>
                <c:pt idx="4">
                  <c:v>AUTOCARES HERCA</c:v>
                </c:pt>
                <c:pt idx="5">
                  <c:v>FERNANBÚS</c:v>
                </c:pt>
                <c:pt idx="6">
                  <c:v>URBETUR</c:v>
                </c:pt>
              </c:strCache>
            </c:strRef>
          </c:cat>
          <c:val>
            <c:numRef>
              <c:f>'Dades per operadors'!$W$17;'Dades per operadors'!$W$30;'Dades per operadors'!$W$43;'Dades per operadors'!$W$56;'Dades per operadors'!$W$69;'Dades per operadors'!$W$82;'Dades per operadors'!$W$95</c:f>
              <c:numCache>
                <c:formatCode>General</c:formatCode>
                <c:ptCount val="7"/>
                <c:pt idx="0">
                  <c:v>0.202253871238728</c:v>
                </c:pt>
                <c:pt idx="1">
                  <c:v>0.138917657845329</c:v>
                </c:pt>
                <c:pt idx="2">
                  <c:v>0.117884348074933</c:v>
                </c:pt>
                <c:pt idx="3">
                  <c:v>0.0298131391626823</c:v>
                </c:pt>
                <c:pt idx="4">
                  <c:v>0.022804261912754</c:v>
                </c:pt>
                <c:pt idx="5">
                  <c:v>0.484234371811368</c:v>
                </c:pt>
                <c:pt idx="6">
                  <c:v>0.00409234995420646</c:v>
                </c:pt>
              </c:numCache>
            </c:numRef>
          </c:val>
        </c:ser>
        <c:firstSliceAng val="0"/>
        <c:holeSize val="50"/>
      </c:doughnutChart>
      <c:spPr>
        <a:solidFill>
          <a:srgbClr val="ffffff"/>
        </a:solidFill>
        <a:ln>
          <a:noFill/>
        </a:ln>
      </c:spPr>
    </c:plotArea>
    <c:legend>
      <c:layout>
        <c:manualLayout>
          <c:xMode val="edge"/>
          <c:yMode val="edge"/>
          <c:x val="0.771170734908139"/>
          <c:y val="0.367196263930427"/>
          <c:w val="0.202162598425197"/>
          <c:h val="0.339629487159967"/>
        </c:manualLayout>
      </c:layout>
      <c:spPr>
        <a:noFill/>
        <a:ln>
          <a:noFill/>
        </a:ln>
      </c:spPr>
      <c:txPr>
        <a:bodyPr/>
        <a:lstStyle/>
        <a:p>
          <a:pPr>
            <a:defRPr b="0" i="1" sz="1050" spc="-1" strike="noStrike">
              <a:solidFill>
                <a:srgbClr val="000000"/>
              </a:solidFill>
              <a:latin typeface="Archivo"/>
            </a:defRPr>
          </a:pPr>
        </a:p>
      </c:txPr>
    </c:legend>
    <c:plotVisOnly val="1"/>
    <c:dispBlanksAs val="zero"/>
  </c:chart>
  <c:spPr>
    <a:solidFill>
      <a:srgbClr val="ffffff"/>
    </a:solidFill>
    <a:ln>
      <a:solidFill>
        <a:srgbClr val="a6a6a6"/>
      </a:solidFill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600" spc="-1" strike="noStrike">
                <a:solidFill>
                  <a:srgbClr val="000000"/>
                </a:solidFill>
                <a:latin typeface="Archivo"/>
              </a:defRPr>
            </a:pPr>
            <a:r>
              <a:rPr b="1" sz="1600" spc="-1" strike="noStrike">
                <a:solidFill>
                  <a:srgbClr val="000000"/>
                </a:solidFill>
                <a:latin typeface="Archivo"/>
              </a:rPr>
              <a:t>Distribució per operadors de l'ús de cada títol en 2019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59905118983855"/>
          <c:y val="0.0640472767928446"/>
          <c:w val="0.750746040247915"/>
          <c:h val="0.8363413725177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'Dades per operadors'!$B$5:$B$17</c:f>
              <c:strCache>
                <c:ptCount val="1"/>
                <c:pt idx="0">
                  <c:v>AUVACA</c:v>
                </c:pt>
              </c:strCache>
            </c:strRef>
          </c:tx>
          <c:spPr>
            <a:solidFill>
              <a:srgbClr val="c64034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5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'Dades per operadors'!$D$4;'Dades per operadors'!$F$4;'Dades per operadors'!$H$4;'Dades per operadors'!$J$3;'Dades per operadors'!$L$3;'Dades per operadors'!$N$4;'Dades per operadors'!$P$4;'Dades per operadors'!$R$4</c:f>
              <c:strCache>
                <c:ptCount val="8"/>
                <c:pt idx="0">
                  <c:v>General</c:v>
                </c:pt>
                <c:pt idx="1">
                  <c:v>Reduït</c:v>
                </c:pt>
                <c:pt idx="2">
                  <c:v>+65</c:v>
                </c:pt>
                <c:pt idx="3">
                  <c:v>Títols prop. de l'ATMV</c:v>
                </c:pt>
                <c:pt idx="4">
                  <c:v>Títols prop. dels operadors</c:v>
                </c:pt>
                <c:pt idx="5">
                  <c:v>Abonament Transport</c:v>
                </c:pt>
                <c:pt idx="6">
                  <c:v>Abonament Transport Jove</c:v>
                </c:pt>
                <c:pt idx="7">
                  <c:v>Bo Transbord AB</c:v>
                </c:pt>
              </c:strCache>
            </c:strRef>
          </c:cat>
          <c:val>
            <c:numRef>
              <c:f>'Dades per operadors'!$D$17;'Dades per operadors'!$F$17;'Dades per operadors'!$H$17;'Dades per operadors'!$J$17;'Dades per operadors'!$L$17;'Dades per operadors'!$N$17;'Dades per operadors'!$P$17;'Dades per operadors'!$R$17</c:f>
              <c:numCache>
                <c:formatCode>General</c:formatCode>
                <c:ptCount val="8"/>
                <c:pt idx="0">
                  <c:v>1254653</c:v>
                </c:pt>
                <c:pt idx="1">
                  <c:v>0</c:v>
                </c:pt>
                <c:pt idx="2">
                  <c:v>266728</c:v>
                </c:pt>
                <c:pt idx="3">
                  <c:v>16988</c:v>
                </c:pt>
                <c:pt idx="4">
                  <c:v>0</c:v>
                </c:pt>
                <c:pt idx="5">
                  <c:v>257982</c:v>
                </c:pt>
                <c:pt idx="6">
                  <c:v>148769</c:v>
                </c:pt>
                <c:pt idx="7">
                  <c:v>114362</c:v>
                </c:pt>
              </c:numCache>
            </c:numRef>
          </c:val>
        </c:ser>
        <c:ser>
          <c:idx val="1"/>
          <c:order val="1"/>
          <c:tx>
            <c:strRef>
              <c:f>'Dades per operadors'!$B$18:$B$30</c:f>
              <c:strCache>
                <c:ptCount val="1"/>
                <c:pt idx="0">
                  <c:v>EDETANIA BUS</c:v>
                </c:pt>
              </c:strCache>
            </c:strRef>
          </c:tx>
          <c:spPr>
            <a:solidFill>
              <a:srgbClr val="c8b300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5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'Dades per operadors'!$D$4;'Dades per operadors'!$F$4;'Dades per operadors'!$H$4;'Dades per operadors'!$J$3;'Dades per operadors'!$L$3;'Dades per operadors'!$N$4;'Dades per operadors'!$P$4;'Dades per operadors'!$R$4</c:f>
              <c:strCache>
                <c:ptCount val="8"/>
                <c:pt idx="0">
                  <c:v>General</c:v>
                </c:pt>
                <c:pt idx="1">
                  <c:v>Reduït</c:v>
                </c:pt>
                <c:pt idx="2">
                  <c:v>+65</c:v>
                </c:pt>
                <c:pt idx="3">
                  <c:v>Títols prop. de l'ATMV</c:v>
                </c:pt>
                <c:pt idx="4">
                  <c:v>Títols prop. dels operadors</c:v>
                </c:pt>
                <c:pt idx="5">
                  <c:v>Abonament Transport</c:v>
                </c:pt>
                <c:pt idx="6">
                  <c:v>Abonament Transport Jove</c:v>
                </c:pt>
                <c:pt idx="7">
                  <c:v>Bo Transbord AB</c:v>
                </c:pt>
              </c:strCache>
            </c:strRef>
          </c:cat>
          <c:val>
            <c:numRef>
              <c:f>'Dades per operadors'!$D$30;'Dades per operadors'!$F$30;'Dades per operadors'!$H$30;'Dades per operadors'!$J$30;'Dades per operadors'!$L$30;'Dades per operadors'!$N$30;'Dades per operadors'!$P$30;'Dades per operadors'!$R$30</c:f>
              <c:numCache>
                <c:formatCode>General</c:formatCode>
                <c:ptCount val="8"/>
                <c:pt idx="0">
                  <c:v>802096</c:v>
                </c:pt>
                <c:pt idx="1">
                  <c:v>313</c:v>
                </c:pt>
                <c:pt idx="2">
                  <c:v>206496</c:v>
                </c:pt>
                <c:pt idx="3">
                  <c:v>9979</c:v>
                </c:pt>
                <c:pt idx="4">
                  <c:v>12425</c:v>
                </c:pt>
                <c:pt idx="5">
                  <c:v>219770</c:v>
                </c:pt>
                <c:pt idx="6">
                  <c:v>116720</c:v>
                </c:pt>
                <c:pt idx="7">
                  <c:v>46752</c:v>
                </c:pt>
              </c:numCache>
            </c:numRef>
          </c:val>
        </c:ser>
        <c:ser>
          <c:idx val="2"/>
          <c:order val="2"/>
          <c:tx>
            <c:strRef>
              <c:f>'Dades per operadors'!$B$31:$B$43</c:f>
              <c:strCache>
                <c:ptCount val="1"/>
                <c:pt idx="0">
                  <c:v>AVSA</c:v>
                </c:pt>
              </c:strCache>
            </c:strRef>
          </c:tx>
          <c:spPr>
            <a:solidFill>
              <a:srgbClr val="6b9c3c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5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'Dades per operadors'!$D$4;'Dades per operadors'!$F$4;'Dades per operadors'!$H$4;'Dades per operadors'!$J$3;'Dades per operadors'!$L$3;'Dades per operadors'!$N$4;'Dades per operadors'!$P$4;'Dades per operadors'!$R$4</c:f>
              <c:strCache>
                <c:ptCount val="8"/>
                <c:pt idx="0">
                  <c:v>General</c:v>
                </c:pt>
                <c:pt idx="1">
                  <c:v>Reduït</c:v>
                </c:pt>
                <c:pt idx="2">
                  <c:v>+65</c:v>
                </c:pt>
                <c:pt idx="3">
                  <c:v>Títols prop. de l'ATMV</c:v>
                </c:pt>
                <c:pt idx="4">
                  <c:v>Títols prop. dels operadors</c:v>
                </c:pt>
                <c:pt idx="5">
                  <c:v>Abonament Transport</c:v>
                </c:pt>
                <c:pt idx="6">
                  <c:v>Abonament Transport Jove</c:v>
                </c:pt>
                <c:pt idx="7">
                  <c:v>Bo Transbord AB</c:v>
                </c:pt>
              </c:strCache>
            </c:strRef>
          </c:cat>
          <c:val>
            <c:numRef>
              <c:f>'Dades per operadors'!$D$43;'Dades per operadors'!$F$43;'Dades per operadors'!$H$43;'Dades per operadors'!$J$43;'Dades per operadors'!$L$43;'Dades per operadors'!$N$43;'Dades per operadors'!$P$43;'Dades per operadors'!$R$43</c:f>
              <c:numCache>
                <c:formatCode>General</c:formatCode>
                <c:ptCount val="8"/>
                <c:pt idx="0">
                  <c:v>529566</c:v>
                </c:pt>
                <c:pt idx="1">
                  <c:v>0</c:v>
                </c:pt>
                <c:pt idx="2">
                  <c:v>128226</c:v>
                </c:pt>
                <c:pt idx="3">
                  <c:v>0</c:v>
                </c:pt>
                <c:pt idx="4">
                  <c:v>317091</c:v>
                </c:pt>
                <c:pt idx="5">
                  <c:v>108834</c:v>
                </c:pt>
                <c:pt idx="6">
                  <c:v>109109</c:v>
                </c:pt>
                <c:pt idx="7">
                  <c:v>7550</c:v>
                </c:pt>
              </c:numCache>
            </c:numRef>
          </c:val>
        </c:ser>
        <c:ser>
          <c:idx val="3"/>
          <c:order val="3"/>
          <c:tx>
            <c:strRef>
              <c:f>'Dades per operadors'!$B$44:$B$56</c:f>
              <c:strCache>
                <c:ptCount val="1"/>
                <c:pt idx="0">
                  <c:v>AUTOBUSES BUÑOL</c:v>
                </c:pt>
              </c:strCache>
            </c:strRef>
          </c:tx>
          <c:spPr>
            <a:solidFill>
              <a:srgbClr val="915eb1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5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'Dades per operadors'!$D$4;'Dades per operadors'!$F$4;'Dades per operadors'!$H$4;'Dades per operadors'!$J$3;'Dades per operadors'!$L$3;'Dades per operadors'!$N$4;'Dades per operadors'!$P$4;'Dades per operadors'!$R$4</c:f>
              <c:strCache>
                <c:ptCount val="8"/>
                <c:pt idx="0">
                  <c:v>General</c:v>
                </c:pt>
                <c:pt idx="1">
                  <c:v>Reduït</c:v>
                </c:pt>
                <c:pt idx="2">
                  <c:v>+65</c:v>
                </c:pt>
                <c:pt idx="3">
                  <c:v>Títols prop. de l'ATMV</c:v>
                </c:pt>
                <c:pt idx="4">
                  <c:v>Títols prop. dels operadors</c:v>
                </c:pt>
                <c:pt idx="5">
                  <c:v>Abonament Transport</c:v>
                </c:pt>
                <c:pt idx="6">
                  <c:v>Abonament Transport Jove</c:v>
                </c:pt>
                <c:pt idx="7">
                  <c:v>Bo Transbord AB</c:v>
                </c:pt>
              </c:strCache>
            </c:strRef>
          </c:cat>
          <c:val>
            <c:numRef>
              <c:f>'Dades per operadors'!$D$56;'Dades per operadors'!$F$56;'Dades per operadors'!$H$56;'Dades per operadors'!$J$56;'Dades per operadors'!$L$56;'Dades per operadors'!$N$56;'Dades per operadors'!$P$56;'Dades per operadors'!$R$56</c:f>
              <c:numCache>
                <c:formatCode>General</c:formatCode>
                <c:ptCount val="8"/>
                <c:pt idx="0">
                  <c:v>152123</c:v>
                </c:pt>
                <c:pt idx="1">
                  <c:v>93824</c:v>
                </c:pt>
                <c:pt idx="2">
                  <c:v>41727</c:v>
                </c:pt>
                <c:pt idx="3">
                  <c:v>0</c:v>
                </c:pt>
                <c:pt idx="4">
                  <c:v>5233</c:v>
                </c:pt>
                <c:pt idx="5">
                  <c:v>4959</c:v>
                </c:pt>
                <c:pt idx="6">
                  <c:v>5022</c:v>
                </c:pt>
                <c:pt idx="7">
                  <c:v>689</c:v>
                </c:pt>
              </c:numCache>
            </c:numRef>
          </c:val>
        </c:ser>
        <c:ser>
          <c:idx val="4"/>
          <c:order val="4"/>
          <c:tx>
            <c:strRef>
              <c:f>'Dades per operadors'!$B$57:$B$69</c:f>
              <c:strCache>
                <c:ptCount val="1"/>
                <c:pt idx="0">
                  <c:v>AUTOCARES HERCA</c:v>
                </c:pt>
              </c:strCache>
            </c:strRef>
          </c:tx>
          <c:spPr>
            <a:solidFill>
              <a:srgbClr val="dce6f2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5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'Dades per operadors'!$D$4;'Dades per operadors'!$F$4;'Dades per operadors'!$H$4;'Dades per operadors'!$J$3;'Dades per operadors'!$L$3;'Dades per operadors'!$N$4;'Dades per operadors'!$P$4;'Dades per operadors'!$R$4</c:f>
              <c:strCache>
                <c:ptCount val="8"/>
                <c:pt idx="0">
                  <c:v>General</c:v>
                </c:pt>
                <c:pt idx="1">
                  <c:v>Reduït</c:v>
                </c:pt>
                <c:pt idx="2">
                  <c:v>+65</c:v>
                </c:pt>
                <c:pt idx="3">
                  <c:v>Títols prop. de l'ATMV</c:v>
                </c:pt>
                <c:pt idx="4">
                  <c:v>Títols prop. dels operadors</c:v>
                </c:pt>
                <c:pt idx="5">
                  <c:v>Abonament Transport</c:v>
                </c:pt>
                <c:pt idx="6">
                  <c:v>Abonament Transport Jove</c:v>
                </c:pt>
                <c:pt idx="7">
                  <c:v>Bo Transbord AB</c:v>
                </c:pt>
              </c:strCache>
            </c:strRef>
          </c:cat>
          <c:val>
            <c:numRef>
              <c:f>'Dades per operadors'!$D$69;'Dades per operadors'!$F$69;'Dades per operadors'!$H$69;'Dades per operadors'!$J$69;'Dades per operadors'!$L$69;'Dades per operadors'!$N$69;'Dades per operadors'!$P$69;'Dades per operadors'!$R$69</c:f>
              <c:numCache>
                <c:formatCode>General</c:formatCode>
                <c:ptCount val="8"/>
                <c:pt idx="0">
                  <c:v>144702</c:v>
                </c:pt>
                <c:pt idx="1">
                  <c:v>10915</c:v>
                </c:pt>
                <c:pt idx="2">
                  <c:v>21559</c:v>
                </c:pt>
                <c:pt idx="3">
                  <c:v>0</c:v>
                </c:pt>
                <c:pt idx="4">
                  <c:v>0</c:v>
                </c:pt>
                <c:pt idx="5">
                  <c:v>33891</c:v>
                </c:pt>
                <c:pt idx="6">
                  <c:v>11018</c:v>
                </c:pt>
                <c:pt idx="7">
                  <c:v>10123</c:v>
                </c:pt>
              </c:numCache>
            </c:numRef>
          </c:val>
        </c:ser>
        <c:ser>
          <c:idx val="5"/>
          <c:order val="5"/>
          <c:tx>
            <c:strRef>
              <c:f>'Dades per operadors'!$B$70:$B$82</c:f>
              <c:strCache>
                <c:ptCount val="1"/>
                <c:pt idx="0">
                  <c:v>FERNANBÚS</c:v>
                </c:pt>
              </c:strCache>
            </c:strRef>
          </c:tx>
          <c:spPr>
            <a:solidFill>
              <a:srgbClr val="033171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5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'Dades per operadors'!$D$4;'Dades per operadors'!$F$4;'Dades per operadors'!$H$4;'Dades per operadors'!$J$3;'Dades per operadors'!$L$3;'Dades per operadors'!$N$4;'Dades per operadors'!$P$4;'Dades per operadors'!$R$4</c:f>
              <c:strCache>
                <c:ptCount val="8"/>
                <c:pt idx="0">
                  <c:v>General</c:v>
                </c:pt>
                <c:pt idx="1">
                  <c:v>Reduït</c:v>
                </c:pt>
                <c:pt idx="2">
                  <c:v>+65</c:v>
                </c:pt>
                <c:pt idx="3">
                  <c:v>Títols prop. de l'ATMV</c:v>
                </c:pt>
                <c:pt idx="4">
                  <c:v>Títols prop. dels operadors</c:v>
                </c:pt>
                <c:pt idx="5">
                  <c:v>Abonament Transport</c:v>
                </c:pt>
                <c:pt idx="6">
                  <c:v>Abonament Transport Jove</c:v>
                </c:pt>
                <c:pt idx="7">
                  <c:v>Bo Transbord AB</c:v>
                </c:pt>
              </c:strCache>
            </c:strRef>
          </c:cat>
          <c:val>
            <c:numRef>
              <c:f>'Dades per operadors'!$D$82;'Dades per operadors'!$F$82;'Dades per operadors'!$H$82;'Dades per operadors'!$J$82;'Dades per operadors'!$L$82;'Dades per operadors'!$N$82;'Dades per operadors'!$P$82;'Dades per operadors'!$R$82</c:f>
              <c:numCache>
                <c:formatCode>General</c:formatCode>
                <c:ptCount val="8"/>
                <c:pt idx="0">
                  <c:v>2785951</c:v>
                </c:pt>
                <c:pt idx="1">
                  <c:v>1606</c:v>
                </c:pt>
                <c:pt idx="2">
                  <c:v>630420</c:v>
                </c:pt>
                <c:pt idx="3">
                  <c:v>6157</c:v>
                </c:pt>
                <c:pt idx="4">
                  <c:v>0</c:v>
                </c:pt>
                <c:pt idx="5">
                  <c:v>779106</c:v>
                </c:pt>
                <c:pt idx="6">
                  <c:v>508336</c:v>
                </c:pt>
                <c:pt idx="7">
                  <c:v>219217</c:v>
                </c:pt>
              </c:numCache>
            </c:numRef>
          </c:val>
        </c:ser>
        <c:ser>
          <c:idx val="6"/>
          <c:order val="6"/>
          <c:tx>
            <c:strRef>
              <c:f>'Dades per operadors'!$B$83:$B$95</c:f>
              <c:strCache>
                <c:ptCount val="1"/>
                <c:pt idx="0">
                  <c:v>URBETUR</c:v>
                </c:pt>
              </c:strCache>
            </c:strRef>
          </c:tx>
          <c:spPr>
            <a:solidFill>
              <a:srgbClr val="fdeada"/>
            </a:solidFill>
            <a:ln>
              <a:noFill/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5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'Dades per operadors'!$D$4;'Dades per operadors'!$F$4;'Dades per operadors'!$H$4;'Dades per operadors'!$J$3;'Dades per operadors'!$L$3;'Dades per operadors'!$N$4;'Dades per operadors'!$P$4;'Dades per operadors'!$R$4</c:f>
              <c:strCache>
                <c:ptCount val="8"/>
                <c:pt idx="0">
                  <c:v>General</c:v>
                </c:pt>
                <c:pt idx="1">
                  <c:v>Reduït</c:v>
                </c:pt>
                <c:pt idx="2">
                  <c:v>+65</c:v>
                </c:pt>
                <c:pt idx="3">
                  <c:v>Títols prop. de l'ATMV</c:v>
                </c:pt>
                <c:pt idx="4">
                  <c:v>Títols prop. dels operadors</c:v>
                </c:pt>
                <c:pt idx="5">
                  <c:v>Abonament Transport</c:v>
                </c:pt>
                <c:pt idx="6">
                  <c:v>Abonament Transport Jove</c:v>
                </c:pt>
                <c:pt idx="7">
                  <c:v>Bo Transbord AB</c:v>
                </c:pt>
              </c:strCache>
            </c:strRef>
          </c:cat>
          <c:val>
            <c:numRef>
              <c:f>'Dades per operadors'!$D$95;'Dades per operadors'!$F$95;'Dades per operadors'!$H$95;'Dades per operadors'!$J$95;'Dades per operadors'!$L$95;'Dades per operadors'!$N$95;'Dades per operadors'!$P$95;'Dades per operadors'!$R$95</c:f>
              <c:numCache>
                <c:formatCode>General</c:formatCode>
                <c:ptCount val="8"/>
                <c:pt idx="0">
                  <c:v>18201</c:v>
                </c:pt>
                <c:pt idx="1">
                  <c:v>0</c:v>
                </c:pt>
                <c:pt idx="2">
                  <c:v>7795</c:v>
                </c:pt>
                <c:pt idx="3">
                  <c:v>230</c:v>
                </c:pt>
                <c:pt idx="4">
                  <c:v>0</c:v>
                </c:pt>
                <c:pt idx="5">
                  <c:v>9040</c:v>
                </c:pt>
                <c:pt idx="6">
                  <c:v>6405</c:v>
                </c:pt>
                <c:pt idx="7">
                  <c:v>0</c:v>
                </c:pt>
              </c:numCache>
            </c:numRef>
          </c:val>
        </c:ser>
        <c:gapWidth val="75"/>
        <c:overlap val="100"/>
        <c:axId val="74943363"/>
        <c:axId val="26878404"/>
      </c:barChart>
      <c:barChart>
        <c:barDir val="col"/>
        <c:grouping val="stacked"/>
        <c:varyColors val="0"/>
        <c:ser>
          <c:idx val="7"/>
          <c:order val="7"/>
          <c:tx>
            <c:strRef>
              <c:f>"TOTAL"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Pt>
            <c:idx val="0"/>
            <c:invertIfNegative val="0"/>
            <c:spPr>
              <a:noFill/>
              <a:ln>
                <a:noFill/>
              </a:ln>
            </c:spPr>
          </c:dPt>
          <c:dPt>
            <c:idx val="1"/>
            <c:invertIfNegative val="0"/>
            <c:spPr>
              <a:noFill/>
              <a:ln>
                <a:noFill/>
              </a:ln>
            </c:spPr>
          </c:dPt>
          <c:dPt>
            <c:idx val="2"/>
            <c:invertIfNegative val="0"/>
            <c:spPr>
              <a:noFill/>
              <a:ln>
                <a:noFill/>
              </a:ln>
            </c:spPr>
          </c:dPt>
          <c:dPt>
            <c:idx val="3"/>
            <c:invertIfNegative val="0"/>
            <c:spPr>
              <a:noFill/>
              <a:ln>
                <a:noFill/>
              </a:ln>
            </c:spPr>
          </c:dPt>
          <c:dPt>
            <c:idx val="4"/>
            <c:invertIfNegative val="0"/>
            <c:spPr>
              <a:noFill/>
              <a:ln>
                <a:noFill/>
              </a:ln>
            </c:spPr>
          </c:dPt>
          <c:dPt>
            <c:idx val="5"/>
            <c:invertIfNegative val="0"/>
            <c:spPr>
              <a:noFill/>
              <a:ln>
                <a:noFill/>
              </a:ln>
            </c:spPr>
          </c:dPt>
          <c:dPt>
            <c:idx val="6"/>
            <c:invertIfNegative val="0"/>
            <c:spPr>
              <a:noFill/>
              <a:ln>
                <a:noFill/>
              </a:ln>
            </c:spPr>
          </c:dPt>
          <c:dPt>
            <c:idx val="7"/>
            <c:invertIfNegative val="0"/>
            <c:spPr>
              <a:noFill/>
              <a:ln>
                <a:noFill/>
              </a:ln>
            </c:spPr>
          </c:dPt>
          <c:dLbls>
            <c:numFmt formatCode="#,##0" sourceLinked="1"/>
            <c:dLbl>
              <c:idx val="0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1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2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3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4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5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6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7"/>
              <c:txPr>
                <a:bodyPr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txPr>
              <a:bodyPr/>
              <a:lstStyle/>
              <a:p>
                <a:pPr>
                  <a:defRPr b="1" sz="105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'Dades per operadors'!$D$4;'Dades per operadors'!$F$4;'Dades per operadors'!$H$4;'Dades per operadors'!$J$3;'Dades per operadors'!$L$3;'Dades per operadors'!$N$4;'Dades per operadors'!$P$4;'Dades per operadors'!$R$4</c:f>
              <c:strCache>
                <c:ptCount val="8"/>
                <c:pt idx="0">
                  <c:v>General</c:v>
                </c:pt>
                <c:pt idx="1">
                  <c:v>Reduït</c:v>
                </c:pt>
                <c:pt idx="2">
                  <c:v>+65</c:v>
                </c:pt>
                <c:pt idx="3">
                  <c:v>Títols prop. de l'ATMV</c:v>
                </c:pt>
                <c:pt idx="4">
                  <c:v>Títols prop. dels operadors</c:v>
                </c:pt>
                <c:pt idx="5">
                  <c:v>Abonament Transport</c:v>
                </c:pt>
                <c:pt idx="6">
                  <c:v>Abonament Transport Jove</c:v>
                </c:pt>
                <c:pt idx="7">
                  <c:v>Bo Transbord AB</c:v>
                </c:pt>
              </c:strCache>
            </c:strRef>
          </c:cat>
          <c:val>
            <c:numRef>
              <c:f>'Dades generals - 2019'!$C$16:$J$16</c:f>
              <c:numCache>
                <c:formatCode>General</c:formatCode>
                <c:ptCount val="8"/>
                <c:pt idx="0">
                  <c:v>5687292</c:v>
                </c:pt>
                <c:pt idx="1">
                  <c:v>106658</c:v>
                </c:pt>
                <c:pt idx="2">
                  <c:v>1302951</c:v>
                </c:pt>
                <c:pt idx="3">
                  <c:v>33354</c:v>
                </c:pt>
                <c:pt idx="4">
                  <c:v>334749</c:v>
                </c:pt>
                <c:pt idx="5">
                  <c:v>1413582</c:v>
                </c:pt>
                <c:pt idx="6">
                  <c:v>905379</c:v>
                </c:pt>
                <c:pt idx="7">
                  <c:v>398693</c:v>
                </c:pt>
              </c:numCache>
            </c:numRef>
          </c:val>
        </c:ser>
        <c:gapWidth val="75"/>
        <c:overlap val="100"/>
        <c:axId val="83543907"/>
        <c:axId val="92880430"/>
      </c:barChart>
      <c:catAx>
        <c:axId val="749433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850" spc="-1" strike="noStrike">
                <a:solidFill>
                  <a:srgbClr val="000000"/>
                </a:solidFill>
                <a:latin typeface="Archivo"/>
              </a:defRPr>
            </a:pPr>
          </a:p>
        </c:txPr>
        <c:crossAx val="26878404"/>
        <c:crosses val="autoZero"/>
        <c:auto val="1"/>
        <c:lblAlgn val="ctr"/>
        <c:lblOffset val="100"/>
      </c:catAx>
      <c:valAx>
        <c:axId val="26878404"/>
        <c:scaling>
          <c:orientation val="minMax"/>
        </c:scaling>
        <c:delete val="0"/>
        <c:axPos val="l"/>
        <c:majorGridlines>
          <c:spPr>
            <a:ln w="9360">
              <a:solidFill>
                <a:srgbClr val="a6a6a6"/>
              </a:solidFill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50" spc="-1" strike="noStrike">
                <a:solidFill>
                  <a:srgbClr val="000000"/>
                </a:solidFill>
                <a:latin typeface="Archivo"/>
              </a:defRPr>
            </a:pPr>
          </a:p>
        </c:txPr>
        <c:crossAx val="74943363"/>
        <c:crosses val="autoZero"/>
        <c:majorUnit val="500000"/>
      </c:valAx>
      <c:catAx>
        <c:axId val="83543907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50" spc="-1" strike="noStrike">
                <a:solidFill>
                  <a:srgbClr val="000000"/>
                </a:solidFill>
                <a:latin typeface="Archivo"/>
              </a:defRPr>
            </a:pPr>
          </a:p>
        </c:txPr>
        <c:crossAx val="92880430"/>
        <c:crosses val="autoZero"/>
        <c:auto val="1"/>
        <c:lblAlgn val="ctr"/>
        <c:lblOffset val="100"/>
      </c:catAx>
      <c:valAx>
        <c:axId val="9288043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50" spc="-1" strike="noStrike">
                <a:solidFill>
                  <a:srgbClr val="000000"/>
                </a:solidFill>
                <a:latin typeface="Archivo"/>
              </a:defRPr>
            </a:pPr>
          </a:p>
        </c:txPr>
        <c:crossAx val="83543907"/>
        <c:crosses val="max"/>
      </c:valAx>
      <c:spPr>
        <a:solidFill>
          <a:srgbClr val="ffffff"/>
        </a:solidFill>
        <a:ln>
          <a:noFill/>
        </a:ln>
      </c:spPr>
    </c:plotArea>
    <c:legend>
      <c:layout>
        <c:manualLayout>
          <c:xMode val="edge"/>
          <c:yMode val="edge"/>
          <c:x val="0.855603254593181"/>
          <c:y val="0.362746915744846"/>
          <c:w val="0.136396745406825"/>
          <c:h val="0.339683254168128"/>
        </c:manualLayout>
      </c:layout>
      <c:spPr>
        <a:noFill/>
        <a:ln>
          <a:noFill/>
        </a:ln>
      </c:spPr>
      <c:txPr>
        <a:bodyPr/>
        <a:lstStyle/>
        <a:p>
          <a:pPr>
            <a:defRPr b="0" i="1" sz="1050" spc="-1" strike="noStrike">
              <a:solidFill>
                <a:srgbClr val="000000"/>
              </a:solidFill>
              <a:latin typeface="Archivo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600" spc="-1" strike="noStrike">
                <a:solidFill>
                  <a:srgbClr val="000000"/>
                </a:solidFill>
                <a:latin typeface="Archivo"/>
              </a:defRPr>
            </a:pPr>
            <a:r>
              <a:rPr b="1" sz="1600" spc="-1" strike="noStrike">
                <a:solidFill>
                  <a:srgbClr val="000000"/>
                </a:solidFill>
                <a:latin typeface="Archivo"/>
              </a:rPr>
              <a:t>Etapes mensuals per operadors en 2019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1676147136898"/>
          <c:y val="0.0729989068383335"/>
          <c:w val="0.713215775502465"/>
          <c:h val="0.800255071055508"/>
        </c:manualLayout>
      </c:layout>
      <c:lineChart>
        <c:grouping val="standard"/>
        <c:varyColors val="0"/>
        <c:ser>
          <c:idx val="0"/>
          <c:order val="0"/>
          <c:tx>
            <c:strRef>
              <c:f>'Dades per operadors'!$B$5:$B$17</c:f>
              <c:strCache>
                <c:ptCount val="1"/>
                <c:pt idx="0">
                  <c:v>AUVACA</c:v>
                </c:pt>
              </c:strCache>
            </c:strRef>
          </c:tx>
          <c:spPr>
            <a:solidFill>
              <a:srgbClr val="c64034"/>
            </a:solidFill>
            <a:ln w="28440">
              <a:solidFill>
                <a:srgbClr val="c64034"/>
              </a:solidFill>
              <a:round/>
            </a:ln>
          </c:spPr>
          <c:marker>
            <c:symbol val="none"/>
          </c:marker>
          <c:dLbls>
            <c:numFmt formatCode="#,##0" sourceLinked="1"/>
            <c:txPr>
              <a:bodyPr/>
              <a:lstStyle/>
              <a:p>
                <a:pPr>
                  <a:defRPr b="0" sz="11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'Dades per operadors'!$C$5:$C$16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per operadors'!$V$5:$V$16</c:f>
              <c:numCache>
                <c:formatCode>General</c:formatCode>
                <c:ptCount val="12"/>
                <c:pt idx="0">
                  <c:v>172626</c:v>
                </c:pt>
                <c:pt idx="1">
                  <c:v>165414</c:v>
                </c:pt>
                <c:pt idx="2">
                  <c:v>207964</c:v>
                </c:pt>
                <c:pt idx="3">
                  <c:v>156559</c:v>
                </c:pt>
                <c:pt idx="4">
                  <c:v>183743</c:v>
                </c:pt>
                <c:pt idx="5">
                  <c:v>164484</c:v>
                </c:pt>
                <c:pt idx="6">
                  <c:v>165078</c:v>
                </c:pt>
                <c:pt idx="7">
                  <c:v>113212</c:v>
                </c:pt>
                <c:pt idx="8">
                  <c:v>170370</c:v>
                </c:pt>
                <c:pt idx="9">
                  <c:v>195805</c:v>
                </c:pt>
                <c:pt idx="10">
                  <c:v>186522</c:v>
                </c:pt>
                <c:pt idx="11">
                  <c:v>177705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'Dades per operadors'!$B$18:$B$30</c:f>
              <c:strCache>
                <c:ptCount val="1"/>
                <c:pt idx="0">
                  <c:v>EDETANIA BUS</c:v>
                </c:pt>
              </c:strCache>
            </c:strRef>
          </c:tx>
          <c:spPr>
            <a:solidFill>
              <a:srgbClr val="c8b300"/>
            </a:solidFill>
            <a:ln w="28440">
              <a:solidFill>
                <a:srgbClr val="c8b300"/>
              </a:solidFill>
              <a:round/>
            </a:ln>
          </c:spPr>
          <c:marker>
            <c:symbol val="none"/>
          </c:marker>
          <c:dLbls>
            <c:numFmt formatCode="#,##0" sourceLinked="1"/>
            <c:txPr>
              <a:bodyPr/>
              <a:lstStyle/>
              <a:p>
                <a:pPr>
                  <a:defRPr b="0" sz="11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'Dades per operadors'!$C$5:$C$16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per operadors'!$V$18:$V$29</c:f>
              <c:numCache>
                <c:formatCode>General</c:formatCode>
                <c:ptCount val="12"/>
                <c:pt idx="0">
                  <c:v>121748</c:v>
                </c:pt>
                <c:pt idx="1">
                  <c:v>118921</c:v>
                </c:pt>
                <c:pt idx="2">
                  <c:v>129257</c:v>
                </c:pt>
                <c:pt idx="3">
                  <c:v>109466</c:v>
                </c:pt>
                <c:pt idx="4">
                  <c:v>131820</c:v>
                </c:pt>
                <c:pt idx="5">
                  <c:v>115130</c:v>
                </c:pt>
                <c:pt idx="6">
                  <c:v>121961</c:v>
                </c:pt>
                <c:pt idx="7">
                  <c:v>74823</c:v>
                </c:pt>
                <c:pt idx="8">
                  <c:v>118106</c:v>
                </c:pt>
                <c:pt idx="9">
                  <c:v>132913</c:v>
                </c:pt>
                <c:pt idx="10">
                  <c:v>124630</c:v>
                </c:pt>
                <c:pt idx="11">
                  <c:v>115776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'Dades per operadors'!$B$31:$B$43</c:f>
              <c:strCache>
                <c:ptCount val="1"/>
                <c:pt idx="0">
                  <c:v>AVSA</c:v>
                </c:pt>
              </c:strCache>
            </c:strRef>
          </c:tx>
          <c:spPr>
            <a:solidFill>
              <a:srgbClr val="6b9c3c"/>
            </a:solidFill>
            <a:ln w="28440">
              <a:solidFill>
                <a:srgbClr val="6b9c3c"/>
              </a:solidFill>
              <a:round/>
            </a:ln>
          </c:spPr>
          <c:marker>
            <c:symbol val="none"/>
          </c:marker>
          <c:dLbls>
            <c:numFmt formatCode="#,##0" sourceLinked="1"/>
            <c:txPr>
              <a:bodyPr/>
              <a:lstStyle/>
              <a:p>
                <a:pPr>
                  <a:defRPr b="0" sz="11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'Dades per operadors'!$C$5:$C$16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per operadors'!$V$31:$V$42</c:f>
              <c:numCache>
                <c:formatCode>General</c:formatCode>
                <c:ptCount val="12"/>
                <c:pt idx="0">
                  <c:v>87012</c:v>
                </c:pt>
                <c:pt idx="1">
                  <c:v>92471</c:v>
                </c:pt>
                <c:pt idx="2">
                  <c:v>95746</c:v>
                </c:pt>
                <c:pt idx="3">
                  <c:v>82848</c:v>
                </c:pt>
                <c:pt idx="4">
                  <c:v>101183</c:v>
                </c:pt>
                <c:pt idx="5">
                  <c:v>94996</c:v>
                </c:pt>
                <c:pt idx="6">
                  <c:v>124539</c:v>
                </c:pt>
                <c:pt idx="7">
                  <c:v>101381</c:v>
                </c:pt>
                <c:pt idx="8">
                  <c:v>103709</c:v>
                </c:pt>
                <c:pt idx="9">
                  <c:v>119404</c:v>
                </c:pt>
                <c:pt idx="10">
                  <c:v>106812</c:v>
                </c:pt>
                <c:pt idx="11">
                  <c:v>90275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'Dades per operadors'!$B$44:$B$56</c:f>
              <c:strCache>
                <c:ptCount val="1"/>
                <c:pt idx="0">
                  <c:v>AUTOBUSES BUÑOL</c:v>
                </c:pt>
              </c:strCache>
            </c:strRef>
          </c:tx>
          <c:spPr>
            <a:solidFill>
              <a:srgbClr val="915eb1"/>
            </a:solidFill>
            <a:ln w="28440">
              <a:solidFill>
                <a:srgbClr val="915eb1"/>
              </a:solidFill>
              <a:round/>
            </a:ln>
          </c:spPr>
          <c:marker>
            <c:symbol val="none"/>
          </c:marker>
          <c:dLbls>
            <c:numFmt formatCode="#,##0" sourceLinked="1"/>
            <c:txPr>
              <a:bodyPr/>
              <a:lstStyle/>
              <a:p>
                <a:pPr>
                  <a:defRPr b="0" sz="11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'Dades per operadors'!$C$5:$C$16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per operadors'!$V$44:$V$55</c:f>
              <c:numCache>
                <c:formatCode>General</c:formatCode>
                <c:ptCount val="12"/>
                <c:pt idx="0">
                  <c:v>25779</c:v>
                </c:pt>
                <c:pt idx="1">
                  <c:v>25177</c:v>
                </c:pt>
                <c:pt idx="2">
                  <c:v>26863</c:v>
                </c:pt>
                <c:pt idx="3">
                  <c:v>23227</c:v>
                </c:pt>
                <c:pt idx="4">
                  <c:v>27177</c:v>
                </c:pt>
                <c:pt idx="5">
                  <c:v>25321</c:v>
                </c:pt>
                <c:pt idx="6">
                  <c:v>26146</c:v>
                </c:pt>
                <c:pt idx="7">
                  <c:v>20040</c:v>
                </c:pt>
                <c:pt idx="8">
                  <c:v>24621</c:v>
                </c:pt>
                <c:pt idx="9">
                  <c:v>27903</c:v>
                </c:pt>
                <c:pt idx="10">
                  <c:v>26499</c:v>
                </c:pt>
                <c:pt idx="11">
                  <c:v>24824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'Dades per operadors'!$B$57:$B$69</c:f>
              <c:strCache>
                <c:ptCount val="1"/>
                <c:pt idx="0">
                  <c:v>AUTOCARES HERCA</c:v>
                </c:pt>
              </c:strCache>
            </c:strRef>
          </c:tx>
          <c:spPr>
            <a:solidFill>
              <a:srgbClr val="b9cde5"/>
            </a:solidFill>
            <a:ln w="28440">
              <a:solidFill>
                <a:srgbClr val="b9cde5"/>
              </a:solidFill>
              <a:round/>
            </a:ln>
          </c:spPr>
          <c:marker>
            <c:symbol val="none"/>
          </c:marker>
          <c:dLbls>
            <c:numFmt formatCode="#,##0" sourceLinked="1"/>
            <c:txPr>
              <a:bodyPr/>
              <a:lstStyle/>
              <a:p>
                <a:pPr>
                  <a:defRPr b="0" sz="11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'Dades per operadors'!$C$5:$C$16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per operadors'!$V$57:$V$68</c:f>
              <c:numCache>
                <c:formatCode>General</c:formatCode>
                <c:ptCount val="12"/>
                <c:pt idx="0">
                  <c:v>17544</c:v>
                </c:pt>
                <c:pt idx="1">
                  <c:v>17490</c:v>
                </c:pt>
                <c:pt idx="2">
                  <c:v>17664</c:v>
                </c:pt>
                <c:pt idx="3">
                  <c:v>16282</c:v>
                </c:pt>
                <c:pt idx="4">
                  <c:v>18102</c:v>
                </c:pt>
                <c:pt idx="5">
                  <c:v>19598</c:v>
                </c:pt>
                <c:pt idx="6">
                  <c:v>29232</c:v>
                </c:pt>
                <c:pt idx="7">
                  <c:v>23768</c:v>
                </c:pt>
                <c:pt idx="8">
                  <c:v>19483</c:v>
                </c:pt>
                <c:pt idx="9">
                  <c:v>18954</c:v>
                </c:pt>
                <c:pt idx="10">
                  <c:v>18407</c:v>
                </c:pt>
                <c:pt idx="11">
                  <c:v>15684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'Dades per operadors'!$B$70:$B$82</c:f>
              <c:strCache>
                <c:ptCount val="1"/>
                <c:pt idx="0">
                  <c:v>FERNANBÚS</c:v>
                </c:pt>
              </c:strCache>
            </c:strRef>
          </c:tx>
          <c:spPr>
            <a:solidFill>
              <a:srgbClr val="033171"/>
            </a:solidFill>
            <a:ln w="28440">
              <a:solidFill>
                <a:srgbClr val="033171"/>
              </a:solidFill>
              <a:round/>
            </a:ln>
          </c:spPr>
          <c:marker>
            <c:symbol val="none"/>
          </c:marker>
          <c:dLbls>
            <c:numFmt formatCode="#,##0" sourceLinked="1"/>
            <c:txPr>
              <a:bodyPr/>
              <a:lstStyle/>
              <a:p>
                <a:pPr>
                  <a:defRPr b="0" sz="11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'Dades per operadors'!$C$5:$C$16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per operadors'!$V$70:$V$81</c:f>
              <c:numCache>
                <c:formatCode>General</c:formatCode>
                <c:ptCount val="12"/>
                <c:pt idx="0">
                  <c:v>421983</c:v>
                </c:pt>
                <c:pt idx="1">
                  <c:v>398850</c:v>
                </c:pt>
                <c:pt idx="2">
                  <c:v>478313</c:v>
                </c:pt>
                <c:pt idx="3">
                  <c:v>380276</c:v>
                </c:pt>
                <c:pt idx="4">
                  <c:v>438878</c:v>
                </c:pt>
                <c:pt idx="5">
                  <c:v>400833</c:v>
                </c:pt>
                <c:pt idx="6">
                  <c:v>400572</c:v>
                </c:pt>
                <c:pt idx="7">
                  <c:v>290301</c:v>
                </c:pt>
                <c:pt idx="8">
                  <c:v>396298</c:v>
                </c:pt>
                <c:pt idx="9">
                  <c:v>459558</c:v>
                </c:pt>
                <c:pt idx="10">
                  <c:v>435730</c:v>
                </c:pt>
                <c:pt idx="11">
                  <c:v>429201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'Dades per operadors'!$B$83:$B$95</c:f>
              <c:strCache>
                <c:ptCount val="1"/>
                <c:pt idx="0">
                  <c:v>URBETUR</c:v>
                </c:pt>
              </c:strCache>
            </c:strRef>
          </c:tx>
          <c:spPr>
            <a:solidFill>
              <a:srgbClr val="fcd5b5"/>
            </a:solidFill>
            <a:ln w="28440">
              <a:solidFill>
                <a:srgbClr val="fcd5b5"/>
              </a:solidFill>
              <a:round/>
            </a:ln>
          </c:spPr>
          <c:marker>
            <c:symbol val="none"/>
          </c:marker>
          <c:dLbls>
            <c:numFmt formatCode="#,##0" sourceLinked="1"/>
            <c:txPr>
              <a:bodyPr/>
              <a:lstStyle/>
              <a:p>
                <a:pPr>
                  <a:defRPr b="0" sz="11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'Dades per operadors'!$C$5:$C$16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'Dades per operadors'!$V$83:$V$94</c:f>
              <c:numCache>
                <c:formatCode>General</c:formatCode>
                <c:ptCount val="12"/>
                <c:pt idx="0">
                  <c:v>4281</c:v>
                </c:pt>
                <c:pt idx="1">
                  <c:v>6288</c:v>
                </c:pt>
                <c:pt idx="2">
                  <c:v>3245</c:v>
                </c:pt>
                <c:pt idx="3">
                  <c:v>3360</c:v>
                </c:pt>
                <c:pt idx="4">
                  <c:v>4692</c:v>
                </c:pt>
                <c:pt idx="5">
                  <c:v>2565</c:v>
                </c:pt>
                <c:pt idx="6">
                  <c:v>3105</c:v>
                </c:pt>
                <c:pt idx="7">
                  <c:v>2168</c:v>
                </c:pt>
                <c:pt idx="8">
                  <c:v>2184</c:v>
                </c:pt>
                <c:pt idx="9">
                  <c:v>3646</c:v>
                </c:pt>
                <c:pt idx="10">
                  <c:v>3612</c:v>
                </c:pt>
                <c:pt idx="11">
                  <c:v>2525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14240886"/>
        <c:axId val="23159283"/>
      </c:lineChart>
      <c:catAx>
        <c:axId val="1424088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100" spc="-1" strike="noStrike">
                <a:solidFill>
                  <a:srgbClr val="000000"/>
                </a:solidFill>
                <a:latin typeface="Archivo"/>
              </a:defRPr>
            </a:pPr>
          </a:p>
        </c:txPr>
        <c:crossAx val="23159283"/>
        <c:crosses val="autoZero"/>
        <c:auto val="1"/>
        <c:lblAlgn val="ctr"/>
        <c:lblOffset val="100"/>
      </c:catAx>
      <c:valAx>
        <c:axId val="23159283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50" spc="-1" strike="noStrike">
                <a:solidFill>
                  <a:srgbClr val="000000"/>
                </a:solidFill>
                <a:latin typeface="Archivo"/>
              </a:defRPr>
            </a:pPr>
          </a:p>
        </c:txPr>
        <c:crossAx val="14240886"/>
        <c:crosses val="autoZero"/>
        <c:crossBetween val="midCat"/>
        <c:majorUnit val="50000"/>
      </c:valAx>
      <c:spPr>
        <a:solidFill>
          <a:srgbClr val="ffffff"/>
        </a:solidFill>
        <a:ln>
          <a:noFill/>
        </a:ln>
      </c:spPr>
    </c:plotArea>
    <c:legend>
      <c:layout>
        <c:manualLayout>
          <c:xMode val="edge"/>
          <c:yMode val="edge"/>
          <c:x val="0.821462721606393"/>
          <c:y val="0.271138134304288"/>
          <c:w val="0.170272814508078"/>
          <c:h val="0.455218633474991"/>
        </c:manualLayout>
      </c:layout>
      <c:spPr>
        <a:noFill/>
        <a:ln>
          <a:noFill/>
        </a:ln>
      </c:spPr>
      <c:txPr>
        <a:bodyPr/>
        <a:lstStyle/>
        <a:p>
          <a:pPr>
            <a:defRPr b="0" i="1" sz="1050" spc="-1" strike="noStrike">
              <a:solidFill>
                <a:srgbClr val="000000"/>
              </a:solidFill>
              <a:latin typeface="Archivo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Archivo"/>
              </a:defRPr>
            </a:pPr>
            <a:r>
              <a:rPr b="1" sz="1800" spc="-1" strike="noStrike">
                <a:solidFill>
                  <a:srgbClr val="000000"/>
                </a:solidFill>
                <a:latin typeface="Archivo"/>
              </a:rPr>
              <a:t>Ús de cada títol per línia en 2019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47935215805987"/>
          <c:y val="0.0464553060325848"/>
          <c:w val="0.786017128805223"/>
          <c:h val="0.8965213562307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'Dades per línies'!$E$4:$F$4</c:f>
              <c:strCache>
                <c:ptCount val="1"/>
                <c:pt idx="0">
                  <c:v>Bitllet senzill general</c:v>
                </c:pt>
              </c:strCache>
            </c:strRef>
          </c:tx>
          <c:spPr>
            <a:solidFill>
              <a:srgbClr val="033171"/>
            </a:solidFill>
            <a:ln>
              <a:solidFill>
                <a:srgbClr val="0d0d0d"/>
              </a:solidFill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'Dades per línies'!$S$4;'Dades per línies'!$S$11;'Dades per línies'!$S$25;'Dades per línies'!$S$44;'Dades per línies'!$S$64;'Dades per línies'!$S$83;'Dades per línies'!$S$91;'Dades per línies'!$S$103;'Dades per línies'!$S$108;'Dades per línies'!$S$127;'Dades per línies'!$S$145;'Dades per línies'!$S$152;'Dades per línies'!$S$164;'Dades per línies'!$S$171;'Dades per línies'!$S$185;'Dades per línies'!$S$201;'Dades per línies'!$S$216;'Dades per línies'!$S$234;'Dades per línies'!$S$254;'Dades per línies'!$S$270;'Dades per línies'!$S$285;'Dades per línies'!$S$305;'Dades per línies'!$S$324;'Dades per línies'!$S$339;'Dades per línies'!$S$359;'Dades per línies'!$S$376;'Dades per línies'!$S$388;'Dades per línies'!$S$407;'Dades per línies'!$S$426;'Dades per línies'!$S$446;'Dades per línies'!$S$465;'Dades per línies'!$S$481;'Dades per línies'!$S$484;'Dades per línies'!$S$500;'Dades per línies'!$S$515;'Dades per línies'!$S$526</c:f>
              <c:numCache>
                <c:formatCode>General</c:formatCode>
                <c:ptCount val="36"/>
                <c:pt idx="0">
                  <c:v>12815</c:v>
                </c:pt>
                <c:pt idx="1">
                  <c:v>2509</c:v>
                </c:pt>
                <c:pt idx="2">
                  <c:v>859889</c:v>
                </c:pt>
                <c:pt idx="3">
                  <c:v>202505</c:v>
                </c:pt>
                <c:pt idx="4">
                  <c:v>169503</c:v>
                </c:pt>
                <c:pt idx="5">
                  <c:v>7432</c:v>
                </c:pt>
                <c:pt idx="6">
                  <c:v>193781</c:v>
                </c:pt>
                <c:pt idx="7">
                  <c:v>96</c:v>
                </c:pt>
                <c:pt idx="8">
                  <c:v>150338</c:v>
                </c:pt>
                <c:pt idx="9">
                  <c:v>157379</c:v>
                </c:pt>
                <c:pt idx="10">
                  <c:v>1120</c:v>
                </c:pt>
                <c:pt idx="11">
                  <c:v>26852</c:v>
                </c:pt>
                <c:pt idx="12">
                  <c:v>3850</c:v>
                </c:pt>
                <c:pt idx="13">
                  <c:v>9310</c:v>
                </c:pt>
                <c:pt idx="14">
                  <c:v>54423</c:v>
                </c:pt>
                <c:pt idx="15">
                  <c:v>84540</c:v>
                </c:pt>
                <c:pt idx="16">
                  <c:v>11850</c:v>
                </c:pt>
                <c:pt idx="17">
                  <c:v>94565</c:v>
                </c:pt>
                <c:pt idx="18">
                  <c:v>19414</c:v>
                </c:pt>
                <c:pt idx="19">
                  <c:v>243154</c:v>
                </c:pt>
                <c:pt idx="20">
                  <c:v>282965</c:v>
                </c:pt>
                <c:pt idx="21">
                  <c:v>72784</c:v>
                </c:pt>
                <c:pt idx="22">
                  <c:v>54321</c:v>
                </c:pt>
                <c:pt idx="23">
                  <c:v>23043</c:v>
                </c:pt>
                <c:pt idx="24">
                  <c:v>230412</c:v>
                </c:pt>
                <c:pt idx="25">
                  <c:v>3416</c:v>
                </c:pt>
                <c:pt idx="26">
                  <c:v>132268</c:v>
                </c:pt>
                <c:pt idx="27">
                  <c:v>821734</c:v>
                </c:pt>
                <c:pt idx="28">
                  <c:v>726141</c:v>
                </c:pt>
                <c:pt idx="29">
                  <c:v>854634</c:v>
                </c:pt>
                <c:pt idx="30">
                  <c:v>17346</c:v>
                </c:pt>
                <c:pt idx="31">
                  <c:v>139</c:v>
                </c:pt>
                <c:pt idx="32">
                  <c:v>123002</c:v>
                </c:pt>
                <c:pt idx="33">
                  <c:v>21561</c:v>
                </c:pt>
                <c:pt idx="34">
                  <c:v>7908</c:v>
                </c:pt>
                <c:pt idx="35">
                  <c:v>10293</c:v>
                </c:pt>
              </c:numCache>
            </c:numRef>
          </c:val>
        </c:ser>
        <c:ser>
          <c:idx val="1"/>
          <c:order val="1"/>
          <c:tx>
            <c:strRef>
              <c:f>'Dades per línies'!$E$165:$F$165</c:f>
              <c:strCache>
                <c:ptCount val="1"/>
                <c:pt idx="0">
                  <c:v>Bitllet senzill reduït</c:v>
                </c:pt>
              </c:strCache>
            </c:strRef>
          </c:tx>
          <c:spPr>
            <a:solidFill>
              <a:srgbClr val="fdeada"/>
            </a:solidFill>
            <a:ln>
              <a:solidFill>
                <a:srgbClr val="0d0d0d"/>
              </a:solidFill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'Dades per línies'!$T$4;'Dades per línies'!$T$11;'Dades per línies'!$T$25;'Dades per línies'!$T$44;'Dades per línies'!$T$64;'Dades per línies'!$T$83;'Dades per línies'!$T$91;'Dades per línies'!$T$103;'Dades per línies'!$T$108;'Dades per línies'!$T$127;'Dades per línies'!$T$145;'Dades per línies'!$T$152;'Dades per línies'!$S$165;'Dades per línies'!$S$172;'Dades per línies'!$S$186;'Dades per línies'!$S$202;'Dades per línies'!$T$217;'Dades per línies'!$S$235;'Dades per línies'!$T$254;'Dades per línies'!$T$270;'Dades per línies'!$T$285;'Dades per línies'!$T$305;'Dades per línies'!$S$325;'Dades per línies'!$T$339;'Dades per línies'!$T$359;'Dades per línies'!$T$376;'Dades per línies'!$S$389;'Dades per línies'!$T$407;'Dades per línies'!$T$426;'Dades per línies'!$T$446;'Dades per línies'!$T$465;'Dades per línies'!$T$481;'Dades per línies'!$S$485;'Dades per línies'!$S$501;'Dades per línies'!$T$515;'Dades per línies'!$T$526</c:f>
              <c:numCache>
                <c:formatCode>General</c:formatCode>
                <c:ptCount val="3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403</c:v>
                </c:pt>
                <c:pt idx="13">
                  <c:v>6028</c:v>
                </c:pt>
                <c:pt idx="14">
                  <c:v>22296</c:v>
                </c:pt>
                <c:pt idx="15">
                  <c:v>65097</c:v>
                </c:pt>
                <c:pt idx="16">
                  <c:v/>
                </c:pt>
                <c:pt idx="17">
                  <c:v>142</c:v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171</c:v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>1606</c:v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>10830</c:v>
                </c:pt>
                <c:pt idx="33">
                  <c:v>85</c:v>
                </c:pt>
                <c:pt idx="34">
                  <c:v/>
                </c:pt>
                <c:pt idx="35">
                  <c:v/>
                </c:pt>
              </c:numCache>
            </c:numRef>
          </c:val>
        </c:ser>
        <c:ser>
          <c:idx val="2"/>
          <c:order val="2"/>
          <c:tx>
            <c:strRef>
              <c:f>'Dades per línies'!$E$5:$F$5</c:f>
              <c:strCache>
                <c:ptCount val="1"/>
                <c:pt idx="0">
                  <c:v>Bitllet senzill +65</c:v>
                </c:pt>
              </c:strCache>
            </c:strRef>
          </c:tx>
          <c:spPr>
            <a:solidFill>
              <a:srgbClr val="dce6f2"/>
            </a:solidFill>
            <a:ln>
              <a:solidFill>
                <a:srgbClr val="0d0d0d"/>
              </a:solidFill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'Dades per línies'!$S$5;'Dades per línies'!$S$12;'Dades per línies'!$S$26;'Dades per línies'!$S$45;'Dades per línies'!$S$65;'Dades per línies'!$S$84;'Dades per línies'!$S$92;'Dades per línies'!$S$104;'Dades per línies'!$S$109;'Dades per línies'!$S$128;'Dades per línies'!$S$146;'Dades per línies'!$S$153;'Dades per línies'!$S$166;'Dades per línies'!$S$173;'Dades per línies'!$S$187;'Dades per línies'!$S$203;'Dades per línies'!$S$217;'Dades per línies'!$S$236;'Dades per línies'!$S$255;'Dades per línies'!$S$271;'Dades per línies'!$S$286;'Dades per línies'!$S$306;'Dades per línies'!$S$326;'Dades per línies'!$S$340;'Dades per línies'!$S$360;'Dades per línies'!$S$377;'Dades per línies'!$S$390;'Dades per línies'!$S$408;'Dades per línies'!$S$427;'Dades per línies'!$S$447;'Dades per línies'!$S$466;'Dades per línies'!$T$481;'Dades per línies'!$S$486;'Dades per línies'!$S$502;'Dades per línies'!$S$516;'Dades per línies'!$S$527</c:f>
              <c:numCache>
                <c:formatCode>General</c:formatCode>
                <c:ptCount val="36"/>
                <c:pt idx="0">
                  <c:v>3093</c:v>
                </c:pt>
                <c:pt idx="1">
                  <c:v>938</c:v>
                </c:pt>
                <c:pt idx="2">
                  <c:v>167387</c:v>
                </c:pt>
                <c:pt idx="3">
                  <c:v>44482</c:v>
                </c:pt>
                <c:pt idx="4">
                  <c:v>43489</c:v>
                </c:pt>
                <c:pt idx="5">
                  <c:v>7339</c:v>
                </c:pt>
                <c:pt idx="6">
                  <c:v>44434</c:v>
                </c:pt>
                <c:pt idx="7">
                  <c:v>43</c:v>
                </c:pt>
                <c:pt idx="8">
                  <c:v>39560</c:v>
                </c:pt>
                <c:pt idx="9">
                  <c:v>38853</c:v>
                </c:pt>
                <c:pt idx="10">
                  <c:v>140</c:v>
                </c:pt>
                <c:pt idx="11">
                  <c:v>5196</c:v>
                </c:pt>
                <c:pt idx="12">
                  <c:v>124</c:v>
                </c:pt>
                <c:pt idx="13">
                  <c:v>2390</c:v>
                </c:pt>
                <c:pt idx="14">
                  <c:v>11907</c:v>
                </c:pt>
                <c:pt idx="15">
                  <c:v>27306</c:v>
                </c:pt>
                <c:pt idx="16">
                  <c:v>335</c:v>
                </c:pt>
                <c:pt idx="17">
                  <c:v>8080</c:v>
                </c:pt>
                <c:pt idx="18">
                  <c:v>1123</c:v>
                </c:pt>
                <c:pt idx="19">
                  <c:v>93872</c:v>
                </c:pt>
                <c:pt idx="20">
                  <c:v>65225</c:v>
                </c:pt>
                <c:pt idx="21">
                  <c:v>16334</c:v>
                </c:pt>
                <c:pt idx="22">
                  <c:v>15677</c:v>
                </c:pt>
                <c:pt idx="23">
                  <c:v>5850</c:v>
                </c:pt>
                <c:pt idx="24">
                  <c:v>27182</c:v>
                </c:pt>
                <c:pt idx="25">
                  <c:v>1105</c:v>
                </c:pt>
                <c:pt idx="26">
                  <c:v>46389</c:v>
                </c:pt>
                <c:pt idx="27">
                  <c:v>139305</c:v>
                </c:pt>
                <c:pt idx="28">
                  <c:v>182134</c:v>
                </c:pt>
                <c:pt idx="29">
                  <c:v>230452</c:v>
                </c:pt>
                <c:pt idx="30">
                  <c:v>3853</c:v>
                </c:pt>
                <c:pt idx="31">
                  <c:v/>
                </c:pt>
                <c:pt idx="32">
                  <c:v>15888</c:v>
                </c:pt>
                <c:pt idx="33">
                  <c:v>5671</c:v>
                </c:pt>
                <c:pt idx="34">
                  <c:v>2879</c:v>
                </c:pt>
                <c:pt idx="35">
                  <c:v>4916</c:v>
                </c:pt>
              </c:numCache>
            </c:numRef>
          </c:val>
        </c:ser>
        <c:ser>
          <c:idx val="3"/>
          <c:order val="3"/>
          <c:tx>
            <c:strRef>
              <c:f>'Dades generals - 2019'!$C$18:$G$18</c:f>
              <c:strCache>
                <c:ptCount val="1"/>
                <c:pt idx="0">
                  <c:v>Títols propietat de l'ATMV específics de línies</c:v>
                </c:pt>
              </c:strCache>
            </c:strRef>
          </c:tx>
          <c:spPr>
            <a:solidFill>
              <a:srgbClr val="c4bd97"/>
            </a:solidFill>
            <a:ln>
              <a:solidFill>
                <a:srgbClr val="0d0d0d"/>
              </a:solidFill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'Dades per línies'!$S$6;'Dades per línies'!$T$13;'Dades per línies'!$T$27;'Dades per línies'!$T$46;'Dades per línies'!$T$66;'Dades per línies'!$T$85;'Dades per línies'!$T$93;'Dades per línies'!$T$104;'Dades per línies'!$T$111;'Dades per línies'!$T$128;'Dades per línies'!$T$147;'Dades per línies'!$T$154;'Dades per línies'!$T$165;'Dades per línies'!$T$174;'Dades per línies'!$T$192;'Dades per línies'!$T$207;'Dades per línies'!$S$220;'Dades per línies'!$S$239;'Dades per línies'!$T$261;'Dades per línies'!$T$273;'Dades per línies'!$T$291;'Dades per línies'!$T$309;'Dades per línies'!$T$327;'Dades per línies'!$T$343;'Dades per línies'!$T$363;'Dades per línies'!$T$384;'Dades per línies'!$S$391;'Dades per línies'!$T$409;'Dades per línies'!$T$430;'Dades per línies'!$T$447;'Dades per línies'!$T$466;'Dades per línies'!$T$482;'Dades per línies'!$T$487;'Dades per línies'!$T$505;'Dades per línies'!$T$520;'Dades per línies'!$T$530</c:f>
              <c:numCache>
                <c:formatCode>General</c:formatCode>
                <c:ptCount val="36"/>
                <c:pt idx="0">
                  <c:v>16988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>3678</c:v>
                </c:pt>
                <c:pt idx="17">
                  <c:v>6301</c:v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>6157</c:v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</c:numCache>
            </c:numRef>
          </c:val>
        </c:ser>
        <c:ser>
          <c:idx val="4"/>
          <c:order val="4"/>
          <c:tx>
            <c:strRef>
              <c:f>'Dades generals - 2019'!$G$2:$G$3</c:f>
              <c:strCache>
                <c:ptCount val="1"/>
                <c:pt idx="0">
                  <c:v>Títols propietat dels operadors</c:v>
                </c:pt>
              </c:strCache>
            </c:strRef>
          </c:tx>
          <c:spPr>
            <a:solidFill>
              <a:srgbClr val="6b9c3c"/>
            </a:solidFill>
            <a:ln>
              <a:solidFill>
                <a:srgbClr val="262626"/>
              </a:solidFill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'Dades per línies'!$T$6;'Dades per línies'!$T$13;'Dades per línies'!$T$27;'Dades per línies'!$T$46;'Dades per línies'!$T$66;'Dades per línies'!$T$84;'Dades per línies'!$S$93;'Dades per línies'!$T$104;'Dades per línies'!$S$110;'Dades per línies'!$S$129;'Dades per línies'!$S$147;'Dades per línies'!$S$154;'Dades per línies'!$T$166;'Dades per línies'!$S$174;'Dades per línies'!$S$188;'Dades per línies'!$S$204;'Dades per línies'!$T$220;'Dades per línies'!$T$239;'Dades per línies'!$T$255;'Dades per línies'!$T$272;'Dades per línies'!$T$288;'Dades per línies'!$T$308;'Dades per línies'!$T$327;'Dades per línies'!$T$343;'Dades per línies'!$T$366;'Dades per línies'!$T$381;'Dades per línies'!$T$396;'Dades per línies'!$T$411;'Dades per línies'!$T$429;'Dades per línies'!$T$447;'Dades per línies'!$T$473;'Dades per línies'!$T$482;'Dades per línies'!$T$492;'Dades per línies'!$T$508;'Dades per línies'!$T$520;'Dades per línies'!$T$531</c:f>
              <c:numCache>
                <c:formatCode>General</c:formatCode>
                <c:ptCount val="3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>220843</c:v>
                </c:pt>
                <c:pt idx="7">
                  <c:v/>
                </c:pt>
                <c:pt idx="8">
                  <c:v>176</c:v>
                </c:pt>
                <c:pt idx="9">
                  <c:v>84187</c:v>
                </c:pt>
                <c:pt idx="10">
                  <c:v>162</c:v>
                </c:pt>
                <c:pt idx="11">
                  <c:v>11723</c:v>
                </c:pt>
                <c:pt idx="12">
                  <c:v/>
                </c:pt>
                <c:pt idx="13">
                  <c:v>30</c:v>
                </c:pt>
                <c:pt idx="14">
                  <c:v>198</c:v>
                </c:pt>
                <c:pt idx="15">
                  <c:v>5005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</c:numCache>
            </c:numRef>
          </c:val>
        </c:ser>
        <c:ser>
          <c:idx val="5"/>
          <c:order val="5"/>
          <c:tx>
            <c:strRef>
              <c:f>'Dades per línies'!$E$13:$F$13</c:f>
              <c:strCache>
                <c:ptCount val="1"/>
                <c:pt idx="0">
                  <c:v>Bo Transbord AB</c:v>
                </c:pt>
              </c:strCache>
            </c:strRef>
          </c:tx>
          <c:spPr>
            <a:solidFill>
              <a:srgbClr val="915eb1"/>
            </a:solidFill>
            <a:ln>
              <a:solidFill>
                <a:srgbClr val="0d0d0d"/>
              </a:solidFill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'Dades per línies'!$T$7;'Dades per línies'!$S$13;'Dades per línies'!$S$27;'Dades per línies'!$S$46;'Dades per línies'!$S$66;'Dades per línies'!$S$85;'Dades per línies'!$T$93;'Dades per línies'!$T$105;'Dades per línies'!$S$111;'Dades per línies'!$T$130;'Dades per línies'!$T$148;'Dades per línies'!$T$154;'Dades per línies'!$T$167;'Dades per línies'!$S$175;'Dades per línies'!$S$189;'Dades per línies'!$S$205;'Dades per línies'!$S$221;'Dades per línies'!$S$240;'Dades per línies'!$T$256;'Dades per línies'!$S$272;'Dades per línies'!$S$288;'Dades per línies'!$S$307;'Dades per línies'!$T$327;'Dades per línies'!$S$342;'Dades per línies'!$S$361;'Dades per línies'!$S$378;'Dades per línies'!$S$392;'Dades per línies'!$S$409;'Dades per línies'!$S$428;'Dades per línies'!$S$448;'Dades per línies'!$S$467;'Dades per línies'!$T$482;'Dades per línies'!$S$487;'Dades per línies'!$S$503;'Dades per línies'!$T$517;'Dades per línies'!$T$528</c:f>
              <c:numCache>
                <c:formatCode>General</c:formatCode>
                <c:ptCount val="36"/>
                <c:pt idx="0">
                  <c:v/>
                </c:pt>
                <c:pt idx="1">
                  <c:v>23</c:v>
                </c:pt>
                <c:pt idx="2">
                  <c:v>93772</c:v>
                </c:pt>
                <c:pt idx="3">
                  <c:v>9808</c:v>
                </c:pt>
                <c:pt idx="4">
                  <c:v>10731</c:v>
                </c:pt>
                <c:pt idx="5">
                  <c:v>28</c:v>
                </c:pt>
                <c:pt idx="6">
                  <c:v/>
                </c:pt>
                <c:pt idx="7">
                  <c:v/>
                </c:pt>
                <c:pt idx="8">
                  <c:v>7550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</c:v>
                </c:pt>
                <c:pt idx="14">
                  <c:v>496</c:v>
                </c:pt>
                <c:pt idx="15">
                  <c:v>192</c:v>
                </c:pt>
                <c:pt idx="16">
                  <c:v>6438</c:v>
                </c:pt>
                <c:pt idx="17">
                  <c:v>19844</c:v>
                </c:pt>
                <c:pt idx="18">
                  <c:v/>
                </c:pt>
                <c:pt idx="19">
                  <c:v>19679</c:v>
                </c:pt>
                <c:pt idx="20">
                  <c:v>234</c:v>
                </c:pt>
                <c:pt idx="21">
                  <c:v>283</c:v>
                </c:pt>
                <c:pt idx="22">
                  <c:v/>
                </c:pt>
                <c:pt idx="23">
                  <c:v>274</c:v>
                </c:pt>
                <c:pt idx="24">
                  <c:v>3393</c:v>
                </c:pt>
                <c:pt idx="25">
                  <c:v>91</c:v>
                </c:pt>
                <c:pt idx="26">
                  <c:v>1669</c:v>
                </c:pt>
                <c:pt idx="27">
                  <c:v>63507</c:v>
                </c:pt>
                <c:pt idx="28">
                  <c:v>78450</c:v>
                </c:pt>
                <c:pt idx="29">
                  <c:v>71058</c:v>
                </c:pt>
                <c:pt idx="30">
                  <c:v>1049</c:v>
                </c:pt>
                <c:pt idx="31">
                  <c:v/>
                </c:pt>
                <c:pt idx="32">
                  <c:v>9832</c:v>
                </c:pt>
                <c:pt idx="33">
                  <c:v>291</c:v>
                </c:pt>
                <c:pt idx="34">
                  <c:v/>
                </c:pt>
                <c:pt idx="35">
                  <c:v/>
                </c:pt>
              </c:numCache>
            </c:numRef>
          </c:val>
        </c:ser>
        <c:ser>
          <c:idx val="6"/>
          <c:order val="6"/>
          <c:tx>
            <c:strRef>
              <c:f>'Dades per línies'!$E$7</c:f>
              <c:strCache>
                <c:ptCount val="1"/>
                <c:pt idx="0">
                  <c:v>Abonament Transport</c:v>
                </c:pt>
              </c:strCache>
            </c:strRef>
          </c:tx>
          <c:spPr>
            <a:solidFill>
              <a:srgbClr val="c8b300"/>
            </a:solidFill>
            <a:ln>
              <a:solidFill>
                <a:srgbClr val="0d0d0d"/>
              </a:solidFill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'Dades per línies'!$S$7;'Dades per línies'!$S$18;'Dades per línies'!$S$34;'Dades per línies'!$S$54;'Dades per línies'!$S$73;'Dades per línies'!$S$88;'Dades per línies'!$S$96;'Dades per línies'!$S$105;'Dades per línies'!$S$118;'Dades per línies'!$S$135;'Dades per línies'!$S$148;'Dades per línies'!$S$157;'Dades per línies'!$S$167;'Dades per línies'!$S$179;'Dades per línies'!$S$194;'Dades per línies'!$S$209;'Dades per línies'!$S$226;'Dades per línies'!$S$245;'Dades per línies'!$S$260;'Dades per línies'!$S$277;'Dades per línies'!$S$295;'Dades per línies'!$S$314;'Dades per línies'!$S$331;'Dades per línies'!$S$349;'Dades per línies'!$S$367;'Dades per línies'!$S$382;'Dades per línies'!$S$398;'Dades per línies'!$S$416;'Dades per línies'!$S$436;'Dades per línies'!$S$455;'Dades per línies'!$S$473;'Dades per línies'!$T$482;'Dades per línies'!$S$492;'Dades per línies'!$S$508;'Dades per línies'!$S$520;'Dades per línies'!$S$531</c:f>
              <c:numCache>
                <c:formatCode>General</c:formatCode>
                <c:ptCount val="36"/>
                <c:pt idx="0">
                  <c:v>145</c:v>
                </c:pt>
                <c:pt idx="1">
                  <c:v>109</c:v>
                </c:pt>
                <c:pt idx="2">
                  <c:v>194129</c:v>
                </c:pt>
                <c:pt idx="3">
                  <c:v>31907</c:v>
                </c:pt>
                <c:pt idx="4">
                  <c:v>31684</c:v>
                </c:pt>
                <c:pt idx="5">
                  <c:v>8</c:v>
                </c:pt>
                <c:pt idx="6">
                  <c:v>12047</c:v>
                </c:pt>
                <c:pt idx="7">
                  <c:v>1</c:v>
                </c:pt>
                <c:pt idx="8">
                  <c:v>26547</c:v>
                </c:pt>
                <c:pt idx="9">
                  <c:v>63821</c:v>
                </c:pt>
                <c:pt idx="10">
                  <c:v>8</c:v>
                </c:pt>
                <c:pt idx="11">
                  <c:v>6410</c:v>
                </c:pt>
                <c:pt idx="12">
                  <c:v>56</c:v>
                </c:pt>
                <c:pt idx="13">
                  <c:v>1852</c:v>
                </c:pt>
                <c:pt idx="14">
                  <c:v>2225</c:v>
                </c:pt>
                <c:pt idx="15">
                  <c:v>826</c:v>
                </c:pt>
                <c:pt idx="16">
                  <c:v>7623</c:v>
                </c:pt>
                <c:pt idx="17">
                  <c:v>52539</c:v>
                </c:pt>
                <c:pt idx="18">
                  <c:v>15438</c:v>
                </c:pt>
                <c:pt idx="19">
                  <c:v>56135</c:v>
                </c:pt>
                <c:pt idx="20">
                  <c:v>56382</c:v>
                </c:pt>
                <c:pt idx="21">
                  <c:v>16465</c:v>
                </c:pt>
                <c:pt idx="22">
                  <c:v>11995</c:v>
                </c:pt>
                <c:pt idx="23">
                  <c:v>3193</c:v>
                </c:pt>
                <c:pt idx="24">
                  <c:v>26396</c:v>
                </c:pt>
                <c:pt idx="25">
                  <c:v>469</c:v>
                </c:pt>
                <c:pt idx="26">
                  <c:v>19789</c:v>
                </c:pt>
                <c:pt idx="27">
                  <c:v>209136</c:v>
                </c:pt>
                <c:pt idx="28">
                  <c:v>261730</c:v>
                </c:pt>
                <c:pt idx="29">
                  <c:v>257214</c:v>
                </c:pt>
                <c:pt idx="30">
                  <c:v>4372</c:v>
                </c:pt>
                <c:pt idx="31">
                  <c:v/>
                </c:pt>
                <c:pt idx="32">
                  <c:v>31727</c:v>
                </c:pt>
                <c:pt idx="33">
                  <c:v>2164</c:v>
                </c:pt>
                <c:pt idx="34">
                  <c:v>1293</c:v>
                </c:pt>
                <c:pt idx="35">
                  <c:v>7747</c:v>
                </c:pt>
              </c:numCache>
            </c:numRef>
          </c:val>
        </c:ser>
        <c:ser>
          <c:idx val="7"/>
          <c:order val="7"/>
          <c:tx>
            <c:strRef>
              <c:f>'Dades per línies'!$E$8</c:f>
              <c:strCache>
                <c:ptCount val="1"/>
                <c:pt idx="0">
                  <c:v>Abonament Transport Jove</c:v>
                </c:pt>
              </c:strCache>
            </c:strRef>
          </c:tx>
          <c:spPr>
            <a:solidFill>
              <a:srgbClr val="c64034"/>
            </a:solidFill>
            <a:ln>
              <a:solidFill>
                <a:srgbClr val="0d0d0d"/>
              </a:solidFill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'Dades per línies'!$S$8;'Dades per línies'!$S$22;'Dades per línies'!$S$41;'Dades per línies'!$S$61;'Dades per línies'!$S$80;'Dades per línies'!$T$88;'Dades per línies'!$S$100;'Dades per línies'!$T$105;'Dades per línies'!$S$124;'Dades per línies'!$S$142;'Dades per línies'!$S$149;'Dades per línies'!$S$161;'Dades per línies'!$S$168;'Dades per línies'!$S$182;'Dades per línies'!$S$198;'Dades per línies'!$S$213;'Dades per línies'!$S$231;'Dades per línies'!$S$251;'Dades per línies'!$S$267;'Dades per línies'!$S$282;'Dades per línies'!$S$302;'Dades per línies'!$S$321;'Dades per línies'!$S$336;'Dades per línies'!$S$356;'Dades per línies'!$S$373;'Dades per línies'!$S$385;'Dades per línies'!$S$404;'Dades per línies'!$S$423;'Dades per línies'!$S$443;'Dades per línies'!$S$462;'Dades per línies'!$S$478;'Dades per línies'!$T$482;'Dades per línies'!$S$497;'Dades per línies'!$S$512;'Dades per línies'!$S$523;'Dades per línies'!$S$532</c:f>
              <c:numCache>
                <c:formatCode>General</c:formatCode>
                <c:ptCount val="36"/>
                <c:pt idx="0">
                  <c:v>116</c:v>
                </c:pt>
                <c:pt idx="1">
                  <c:v>29</c:v>
                </c:pt>
                <c:pt idx="2">
                  <c:v>118465</c:v>
                </c:pt>
                <c:pt idx="3">
                  <c:v>14627</c:v>
                </c:pt>
                <c:pt idx="4">
                  <c:v>15532</c:v>
                </c:pt>
                <c:pt idx="5">
                  <c:v/>
                </c:pt>
                <c:pt idx="6">
                  <c:v>6040</c:v>
                </c:pt>
                <c:pt idx="7">
                  <c:v/>
                </c:pt>
                <c:pt idx="8">
                  <c:v>8789</c:v>
                </c:pt>
                <c:pt idx="9">
                  <c:v>89218</c:v>
                </c:pt>
                <c:pt idx="10">
                  <c:v>13</c:v>
                </c:pt>
                <c:pt idx="11">
                  <c:v>5049</c:v>
                </c:pt>
                <c:pt idx="12">
                  <c:v>87</c:v>
                </c:pt>
                <c:pt idx="13">
                  <c:v>2868</c:v>
                </c:pt>
                <c:pt idx="14">
                  <c:v>460</c:v>
                </c:pt>
                <c:pt idx="15">
                  <c:v>1607</c:v>
                </c:pt>
                <c:pt idx="16">
                  <c:v>5814</c:v>
                </c:pt>
                <c:pt idx="17">
                  <c:v>18895</c:v>
                </c:pt>
                <c:pt idx="18">
                  <c:v>3544</c:v>
                </c:pt>
                <c:pt idx="19">
                  <c:v>17156</c:v>
                </c:pt>
                <c:pt idx="20">
                  <c:v>50424</c:v>
                </c:pt>
                <c:pt idx="21">
                  <c:v>8205</c:v>
                </c:pt>
                <c:pt idx="22">
                  <c:v>7814</c:v>
                </c:pt>
                <c:pt idx="23">
                  <c:v>4868</c:v>
                </c:pt>
                <c:pt idx="24">
                  <c:v>22010</c:v>
                </c:pt>
                <c:pt idx="25">
                  <c:v>94</c:v>
                </c:pt>
                <c:pt idx="26">
                  <c:v>3285</c:v>
                </c:pt>
                <c:pt idx="27">
                  <c:v>143790</c:v>
                </c:pt>
                <c:pt idx="28">
                  <c:v>165725</c:v>
                </c:pt>
                <c:pt idx="29">
                  <c:v>171729</c:v>
                </c:pt>
                <c:pt idx="30">
                  <c:v>1703</c:v>
                </c:pt>
                <c:pt idx="31">
                  <c:v/>
                </c:pt>
                <c:pt idx="32">
                  <c:v>10893</c:v>
                </c:pt>
                <c:pt idx="33">
                  <c:v>125</c:v>
                </c:pt>
                <c:pt idx="34">
                  <c:v>493</c:v>
                </c:pt>
                <c:pt idx="35">
                  <c:v>5912</c:v>
                </c:pt>
              </c:numCache>
            </c:numRef>
          </c:val>
        </c:ser>
        <c:gapWidth val="50"/>
        <c:overlap val="100"/>
        <c:axId val="60054"/>
        <c:axId val="15334818"/>
      </c:barChart>
      <c:barChart>
        <c:barDir val="bar"/>
        <c:grouping val="stacked"/>
        <c:varyColors val="0"/>
        <c:ser>
          <c:idx val="8"/>
          <c:order val="8"/>
          <c:tx>
            <c:strRef>
              <c:f>"TOTAL"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Pt>
            <c:idx val="0"/>
            <c:invertIfNegative val="0"/>
            <c:spPr>
              <a:noFill/>
              <a:ln>
                <a:noFill/>
              </a:ln>
            </c:spPr>
          </c:dPt>
          <c:dPt>
            <c:idx val="1"/>
            <c:invertIfNegative val="0"/>
            <c:spPr>
              <a:noFill/>
              <a:ln>
                <a:noFill/>
              </a:ln>
            </c:spPr>
          </c:dPt>
          <c:dPt>
            <c:idx val="2"/>
            <c:invertIfNegative val="0"/>
            <c:spPr>
              <a:noFill/>
              <a:ln>
                <a:noFill/>
              </a:ln>
            </c:spPr>
          </c:dPt>
          <c:dPt>
            <c:idx val="3"/>
            <c:invertIfNegative val="0"/>
            <c:spPr>
              <a:noFill/>
              <a:ln>
                <a:noFill/>
              </a:ln>
            </c:spPr>
          </c:dPt>
          <c:dPt>
            <c:idx val="4"/>
            <c:invertIfNegative val="0"/>
            <c:spPr>
              <a:noFill/>
              <a:ln>
                <a:noFill/>
              </a:ln>
            </c:spPr>
          </c:dPt>
          <c:dPt>
            <c:idx val="5"/>
            <c:invertIfNegative val="0"/>
            <c:spPr>
              <a:noFill/>
              <a:ln>
                <a:noFill/>
              </a:ln>
            </c:spPr>
          </c:dPt>
          <c:dPt>
            <c:idx val="6"/>
            <c:invertIfNegative val="0"/>
            <c:spPr>
              <a:noFill/>
              <a:ln>
                <a:noFill/>
              </a:ln>
            </c:spPr>
          </c:dPt>
          <c:dPt>
            <c:idx val="7"/>
            <c:invertIfNegative val="0"/>
            <c:spPr>
              <a:noFill/>
              <a:ln>
                <a:noFill/>
              </a:ln>
            </c:spPr>
          </c:dPt>
          <c:dPt>
            <c:idx val="8"/>
            <c:invertIfNegative val="0"/>
            <c:spPr>
              <a:noFill/>
              <a:ln>
                <a:noFill/>
              </a:ln>
            </c:spPr>
          </c:dPt>
          <c:dPt>
            <c:idx val="9"/>
            <c:invertIfNegative val="0"/>
            <c:spPr>
              <a:noFill/>
              <a:ln>
                <a:noFill/>
              </a:ln>
            </c:spPr>
          </c:dPt>
          <c:dPt>
            <c:idx val="10"/>
            <c:invertIfNegative val="0"/>
            <c:spPr>
              <a:noFill/>
              <a:ln>
                <a:noFill/>
              </a:ln>
            </c:spPr>
          </c:dPt>
          <c:dPt>
            <c:idx val="11"/>
            <c:invertIfNegative val="0"/>
            <c:spPr>
              <a:noFill/>
              <a:ln>
                <a:noFill/>
              </a:ln>
            </c:spPr>
          </c:dPt>
          <c:dPt>
            <c:idx val="12"/>
            <c:invertIfNegative val="0"/>
            <c:spPr>
              <a:noFill/>
              <a:ln>
                <a:noFill/>
              </a:ln>
            </c:spPr>
          </c:dPt>
          <c:dPt>
            <c:idx val="13"/>
            <c:invertIfNegative val="0"/>
            <c:spPr>
              <a:noFill/>
              <a:ln>
                <a:noFill/>
              </a:ln>
            </c:spPr>
          </c:dPt>
          <c:dPt>
            <c:idx val="14"/>
            <c:invertIfNegative val="0"/>
            <c:spPr>
              <a:noFill/>
              <a:ln>
                <a:noFill/>
              </a:ln>
            </c:spPr>
          </c:dPt>
          <c:dPt>
            <c:idx val="15"/>
            <c:invertIfNegative val="0"/>
            <c:spPr>
              <a:noFill/>
              <a:ln>
                <a:noFill/>
              </a:ln>
            </c:spPr>
          </c:dPt>
          <c:dPt>
            <c:idx val="16"/>
            <c:invertIfNegative val="0"/>
            <c:spPr>
              <a:noFill/>
              <a:ln>
                <a:noFill/>
              </a:ln>
            </c:spPr>
          </c:dPt>
          <c:dPt>
            <c:idx val="17"/>
            <c:invertIfNegative val="0"/>
            <c:spPr>
              <a:noFill/>
              <a:ln>
                <a:noFill/>
              </a:ln>
            </c:spPr>
          </c:dPt>
          <c:dPt>
            <c:idx val="18"/>
            <c:invertIfNegative val="0"/>
            <c:spPr>
              <a:noFill/>
              <a:ln>
                <a:noFill/>
              </a:ln>
            </c:spPr>
          </c:dPt>
          <c:dPt>
            <c:idx val="19"/>
            <c:invertIfNegative val="0"/>
            <c:spPr>
              <a:noFill/>
              <a:ln>
                <a:noFill/>
              </a:ln>
            </c:spPr>
          </c:dPt>
          <c:dPt>
            <c:idx val="20"/>
            <c:invertIfNegative val="0"/>
            <c:spPr>
              <a:noFill/>
              <a:ln>
                <a:noFill/>
              </a:ln>
            </c:spPr>
          </c:dPt>
          <c:dPt>
            <c:idx val="21"/>
            <c:invertIfNegative val="0"/>
            <c:spPr>
              <a:noFill/>
              <a:ln>
                <a:noFill/>
              </a:ln>
            </c:spPr>
          </c:dPt>
          <c:dPt>
            <c:idx val="22"/>
            <c:invertIfNegative val="0"/>
            <c:spPr>
              <a:noFill/>
              <a:ln>
                <a:noFill/>
              </a:ln>
            </c:spPr>
          </c:dPt>
          <c:dPt>
            <c:idx val="23"/>
            <c:invertIfNegative val="0"/>
            <c:spPr>
              <a:noFill/>
              <a:ln>
                <a:noFill/>
              </a:ln>
            </c:spPr>
          </c:dPt>
          <c:dPt>
            <c:idx val="24"/>
            <c:invertIfNegative val="0"/>
            <c:spPr>
              <a:noFill/>
              <a:ln>
                <a:noFill/>
              </a:ln>
            </c:spPr>
          </c:dPt>
          <c:dPt>
            <c:idx val="25"/>
            <c:invertIfNegative val="0"/>
            <c:spPr>
              <a:noFill/>
              <a:ln>
                <a:noFill/>
              </a:ln>
            </c:spPr>
          </c:dPt>
          <c:dPt>
            <c:idx val="26"/>
            <c:invertIfNegative val="0"/>
            <c:spPr>
              <a:noFill/>
              <a:ln>
                <a:noFill/>
              </a:ln>
            </c:spPr>
          </c:dPt>
          <c:dPt>
            <c:idx val="27"/>
            <c:invertIfNegative val="0"/>
            <c:spPr>
              <a:noFill/>
              <a:ln>
                <a:noFill/>
              </a:ln>
            </c:spPr>
          </c:dPt>
          <c:dPt>
            <c:idx val="28"/>
            <c:invertIfNegative val="0"/>
            <c:spPr>
              <a:noFill/>
              <a:ln>
                <a:noFill/>
              </a:ln>
            </c:spPr>
          </c:dPt>
          <c:dPt>
            <c:idx val="29"/>
            <c:invertIfNegative val="0"/>
            <c:spPr>
              <a:noFill/>
              <a:ln>
                <a:noFill/>
              </a:ln>
            </c:spPr>
          </c:dPt>
          <c:dPt>
            <c:idx val="30"/>
            <c:invertIfNegative val="0"/>
            <c:spPr>
              <a:noFill/>
              <a:ln>
                <a:noFill/>
              </a:ln>
            </c:spPr>
          </c:dPt>
          <c:dPt>
            <c:idx val="31"/>
            <c:invertIfNegative val="0"/>
            <c:spPr>
              <a:noFill/>
              <a:ln>
                <a:noFill/>
              </a:ln>
            </c:spPr>
          </c:dPt>
          <c:dPt>
            <c:idx val="32"/>
            <c:invertIfNegative val="0"/>
            <c:spPr>
              <a:noFill/>
              <a:ln>
                <a:noFill/>
              </a:ln>
            </c:spPr>
          </c:dPt>
          <c:dPt>
            <c:idx val="33"/>
            <c:invertIfNegative val="0"/>
            <c:spPr>
              <a:noFill/>
              <a:ln>
                <a:noFill/>
              </a:ln>
            </c:spPr>
          </c:dPt>
          <c:dPt>
            <c:idx val="34"/>
            <c:invertIfNegative val="0"/>
            <c:spPr>
              <a:noFill/>
              <a:ln>
                <a:noFill/>
              </a:ln>
            </c:spPr>
          </c:dPt>
          <c:dPt>
            <c:idx val="35"/>
            <c:invertIfNegative val="0"/>
            <c:spPr>
              <a:noFill/>
              <a:ln>
                <a:noFill/>
              </a:ln>
            </c:spPr>
          </c:dPt>
          <c:dLbls>
            <c:numFmt formatCode="#,##0" sourceLinked="1"/>
            <c:dLbl>
              <c:idx val="0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1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2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</c:dLbl>
            <c:dLbl>
              <c:idx val="3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4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5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6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7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8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9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10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11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12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13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14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15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16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17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18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19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20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21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22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23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24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25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26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27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</c:dLbl>
            <c:dLbl>
              <c:idx val="28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</c:dLbl>
            <c:dLbl>
              <c:idx val="29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</c:dLbl>
            <c:dLbl>
              <c:idx val="30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31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32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33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34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dLbl>
              <c:idx val="35"/>
              <c:txPr>
                <a:bodyPr/>
                <a:lstStyle/>
                <a:p>
                  <a:pPr>
                    <a:defRPr b="0" i="1" sz="1000" spc="-1" strike="noStrike">
                      <a:solidFill>
                        <a:srgbClr val="000000"/>
                      </a:solidFill>
                      <a:latin typeface="Archivo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</c:dLbl>
            <c:txPr>
              <a:bodyPr/>
              <a:lstStyle/>
              <a:p>
                <a:pPr>
                  <a:defRPr b="0" i="1" sz="1000" spc="-1" strike="noStrike">
                    <a:solidFill>
                      <a:srgbClr val="000000"/>
                    </a:solidFill>
                    <a:latin typeface="Archivo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'Dades per línies'!$S$9;'Dades per línies'!$S$23;'Dades per línies'!$S$42;'Dades per línies'!$S$62;'Dades per línies'!$S$81;'Dades per línies'!$S$89;'Dades per línies'!$S$101;'Dades per línies'!$S$106;'Dades per línies'!$S$125;'Dades per línies'!$S$143;'Dades per línies'!$S$150;'Dades per línies'!$S$162;'Dades per línies'!$S$169;'Dades per línies'!$S$183;'Dades per línies'!$S$199;'Dades per línies'!$S$214;'Dades per línies'!$S$232;'Dades per línies'!$S$252;'Dades per línies'!$S$268;'Dades per línies'!$S$283;'Dades per línies'!$S$303;'Dades per línies'!$S$322;'Dades per línies'!$S$337;'Dades per línies'!$S$357;'Dades per línies'!$S$374;'Dades per línies'!$S$386;'Dades per línies'!$S$405;'Dades per línies'!$S$424;'Dades per línies'!$S$444;'Dades per línies'!$S$463;'Dades per línies'!$S$479;'Dades per línies'!$S$482;'Dades per línies'!$S$498;'Dades per línies'!$S$513;'Dades per línies'!$S$524;'Dades per línies'!$S$533</c:f>
              <c:numCache>
                <c:formatCode>General</c:formatCode>
                <c:ptCount val="36"/>
                <c:pt idx="0">
                  <c:v>33157</c:v>
                </c:pt>
                <c:pt idx="1">
                  <c:v>3608</c:v>
                </c:pt>
                <c:pt idx="2">
                  <c:v>1433642</c:v>
                </c:pt>
                <c:pt idx="3">
                  <c:v>303329</c:v>
                </c:pt>
                <c:pt idx="4">
                  <c:v>270939</c:v>
                </c:pt>
                <c:pt idx="5">
                  <c:v>14807</c:v>
                </c:pt>
                <c:pt idx="6">
                  <c:v>477145</c:v>
                </c:pt>
                <c:pt idx="7">
                  <c:v>140</c:v>
                </c:pt>
                <c:pt idx="8">
                  <c:v>232960</c:v>
                </c:pt>
                <c:pt idx="9">
                  <c:v>433458</c:v>
                </c:pt>
                <c:pt idx="10">
                  <c:v>1443</c:v>
                </c:pt>
                <c:pt idx="11">
                  <c:v>55230</c:v>
                </c:pt>
                <c:pt idx="12">
                  <c:v>4520</c:v>
                </c:pt>
                <c:pt idx="13">
                  <c:v>22479</c:v>
                </c:pt>
                <c:pt idx="14">
                  <c:v>92005</c:v>
                </c:pt>
                <c:pt idx="15">
                  <c:v>184573</c:v>
                </c:pt>
                <c:pt idx="16">
                  <c:v>35738</c:v>
                </c:pt>
                <c:pt idx="17">
                  <c:v>200366</c:v>
                </c:pt>
                <c:pt idx="18">
                  <c:v>39519</c:v>
                </c:pt>
                <c:pt idx="19">
                  <c:v>429996</c:v>
                </c:pt>
                <c:pt idx="20">
                  <c:v>467400</c:v>
                </c:pt>
                <c:pt idx="21">
                  <c:v>114071</c:v>
                </c:pt>
                <c:pt idx="22">
                  <c:v>89978</c:v>
                </c:pt>
                <c:pt idx="23">
                  <c:v>37483</c:v>
                </c:pt>
                <c:pt idx="24">
                  <c:v>309393</c:v>
                </c:pt>
                <c:pt idx="25">
                  <c:v>5175</c:v>
                </c:pt>
                <c:pt idx="26">
                  <c:v>211163</c:v>
                </c:pt>
                <c:pt idx="27">
                  <c:v>1377472</c:v>
                </c:pt>
                <c:pt idx="28">
                  <c:v>1414180</c:v>
                </c:pt>
                <c:pt idx="29">
                  <c:v>1585087</c:v>
                </c:pt>
                <c:pt idx="30">
                  <c:v>28323</c:v>
                </c:pt>
                <c:pt idx="31">
                  <c:v>139</c:v>
                </c:pt>
                <c:pt idx="32">
                  <c:v>202172</c:v>
                </c:pt>
                <c:pt idx="33">
                  <c:v>29897</c:v>
                </c:pt>
                <c:pt idx="34">
                  <c:v>12573</c:v>
                </c:pt>
                <c:pt idx="35">
                  <c:v>29098</c:v>
                </c:pt>
              </c:numCache>
            </c:numRef>
          </c:val>
        </c:ser>
        <c:gapWidth val="50"/>
        <c:overlap val="100"/>
        <c:axId val="20040413"/>
        <c:axId val="61356151"/>
      </c:barChart>
      <c:catAx>
        <c:axId val="6005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100" spc="-1" strike="noStrike">
                <a:solidFill>
                  <a:srgbClr val="000000"/>
                </a:solidFill>
                <a:latin typeface="Archivo"/>
              </a:defRPr>
            </a:pPr>
          </a:p>
        </c:txPr>
        <c:crossAx val="15334818"/>
        <c:crosses val="autoZero"/>
        <c:auto val="1"/>
        <c:lblAlgn val="ctr"/>
        <c:lblOffset val="100"/>
      </c:catAx>
      <c:valAx>
        <c:axId val="15334818"/>
        <c:scaling>
          <c:orientation val="minMax"/>
          <c:max val="1600000"/>
        </c:scaling>
        <c:delete val="0"/>
        <c:axPos val="l"/>
        <c:majorGridlines>
          <c:spPr>
            <a:ln w="9360">
              <a:solidFill>
                <a:srgbClr val="a6a6a6"/>
              </a:solidFill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1920000"/>
          <a:lstStyle/>
          <a:p>
            <a:pPr>
              <a:defRPr b="0" sz="1100" spc="-1" strike="noStrike">
                <a:solidFill>
                  <a:srgbClr val="000000"/>
                </a:solidFill>
                <a:latin typeface="Archivo"/>
              </a:defRPr>
            </a:pPr>
          </a:p>
        </c:txPr>
        <c:crossAx val="60054"/>
        <c:crosses val="autoZero"/>
        <c:majorUnit val="100000"/>
      </c:valAx>
      <c:catAx>
        <c:axId val="2004041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chivo"/>
              </a:defRPr>
            </a:pPr>
          </a:p>
        </c:txPr>
        <c:crossAx val="61356151"/>
        <c:crosses val="autoZero"/>
        <c:auto val="1"/>
        <c:lblAlgn val="ctr"/>
        <c:lblOffset val="100"/>
      </c:catAx>
      <c:valAx>
        <c:axId val="61356151"/>
        <c:scaling>
          <c:orientation val="minMax"/>
          <c:max val="1600000"/>
        </c:scaling>
        <c:delete val="1"/>
        <c:axPos val="r"/>
        <c:numFmt formatCode="#,##0" sourceLinked="0"/>
        <c:majorTickMark val="out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chivo"/>
              </a:defRPr>
            </a:pPr>
          </a:p>
        </c:txPr>
        <c:crossAx val="20040413"/>
        <c:crosses val="max"/>
      </c:valAx>
      <c:spPr>
        <a:solidFill>
          <a:srgbClr val="ffffff"/>
        </a:solidFill>
        <a:ln>
          <a:noFill/>
        </a:ln>
      </c:spPr>
    </c:plotArea>
    <c:legend>
      <c:layout>
        <c:manualLayout>
          <c:xMode val="edge"/>
          <c:yMode val="edge"/>
          <c:x val="0.861050230011795"/>
          <c:y val="0.347879382526373"/>
          <c:w val="0.134645854024304"/>
          <c:h val="0.342785582877396"/>
        </c:manualLayout>
      </c:layout>
      <c:spPr>
        <a:noFill/>
        <a:ln>
          <a:noFill/>
        </a:ln>
      </c:spPr>
      <c:txPr>
        <a:bodyPr/>
        <a:lstStyle/>
        <a:p>
          <a:pPr>
            <a:defRPr b="0" i="1" sz="1100" spc="-1" strike="noStrike">
              <a:solidFill>
                <a:srgbClr val="000000"/>
              </a:solidFill>
              <a:latin typeface="Archivo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Relationship Id="rId3" Type="http://schemas.openxmlformats.org/officeDocument/2006/relationships/chart" Target="../charts/chart12.xml"/><Relationship Id="rId4" Type="http://schemas.openxmlformats.org/officeDocument/2006/relationships/chart" Target="../charts/chart1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723960</xdr:colOff>
      <xdr:row>0</xdr:row>
      <xdr:rowOff>181080</xdr:rowOff>
    </xdr:from>
    <xdr:to>
      <xdr:col>10</xdr:col>
      <xdr:colOff>20880</xdr:colOff>
      <xdr:row>10</xdr:row>
      <xdr:rowOff>9360</xdr:rowOff>
    </xdr:to>
    <xdr:pic>
      <xdr:nvPicPr>
        <xdr:cNvPr id="0" name="Picture 1" descr=""/>
        <xdr:cNvPicPr/>
      </xdr:nvPicPr>
      <xdr:blipFill>
        <a:blip r:embed="rId1"/>
        <a:srcRect l="2461" t="10515" r="4181" b="6789"/>
        <a:stretch/>
      </xdr:blipFill>
      <xdr:spPr>
        <a:xfrm>
          <a:off x="723960" y="181080"/>
          <a:ext cx="6902640" cy="2018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292320</xdr:colOff>
      <xdr:row>8</xdr:row>
      <xdr:rowOff>173520</xdr:rowOff>
    </xdr:from>
    <xdr:to>
      <xdr:col>13</xdr:col>
      <xdr:colOff>302040</xdr:colOff>
      <xdr:row>36</xdr:row>
      <xdr:rowOff>53640</xdr:rowOff>
    </xdr:to>
    <xdr:graphicFrame>
      <xdr:nvGraphicFramePr>
        <xdr:cNvPr id="1" name="4 Gráfico"/>
        <xdr:cNvGraphicFramePr/>
      </xdr:nvGraphicFramePr>
      <xdr:xfrm>
        <a:off x="3304440" y="1697400"/>
        <a:ext cx="6787800" cy="5214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223560</xdr:colOff>
      <xdr:row>3</xdr:row>
      <xdr:rowOff>131400</xdr:rowOff>
    </xdr:from>
    <xdr:to>
      <xdr:col>6</xdr:col>
      <xdr:colOff>401040</xdr:colOff>
      <xdr:row>22</xdr:row>
      <xdr:rowOff>179640</xdr:rowOff>
    </xdr:to>
    <xdr:graphicFrame>
      <xdr:nvGraphicFramePr>
        <xdr:cNvPr id="2" name="2 Gráfico"/>
        <xdr:cNvGraphicFramePr/>
      </xdr:nvGraphicFramePr>
      <xdr:xfrm>
        <a:off x="976320" y="702720"/>
        <a:ext cx="3943080" cy="3667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182880</xdr:colOff>
      <xdr:row>7</xdr:row>
      <xdr:rowOff>115560</xdr:rowOff>
    </xdr:from>
    <xdr:to>
      <xdr:col>6</xdr:col>
      <xdr:colOff>753120</xdr:colOff>
      <xdr:row>15</xdr:row>
      <xdr:rowOff>153000</xdr:rowOff>
    </xdr:to>
    <xdr:sp>
      <xdr:nvSpPr>
        <xdr:cNvPr id="3" name="Line 1"/>
        <xdr:cNvSpPr/>
      </xdr:nvSpPr>
      <xdr:spPr>
        <a:xfrm flipH="1" flipV="1">
          <a:off x="3948120" y="1449000"/>
          <a:ext cx="1323360" cy="1561320"/>
        </a:xfrm>
        <a:prstGeom prst="line">
          <a:avLst/>
        </a:prstGeom>
        <a:ln>
          <a:solidFill>
            <a:schemeClr val="bg1">
              <a:lumMod val="50000"/>
            </a:schemeClr>
          </a:solidFill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5</xdr:col>
      <xdr:colOff>174600</xdr:colOff>
      <xdr:row>15</xdr:row>
      <xdr:rowOff>181440</xdr:rowOff>
    </xdr:from>
    <xdr:to>
      <xdr:col>6</xdr:col>
      <xdr:colOff>653040</xdr:colOff>
      <xdr:row>17</xdr:row>
      <xdr:rowOff>24840</xdr:rowOff>
    </xdr:to>
    <xdr:sp>
      <xdr:nvSpPr>
        <xdr:cNvPr id="4" name="Line 1"/>
        <xdr:cNvSpPr/>
      </xdr:nvSpPr>
      <xdr:spPr>
        <a:xfrm flipH="1">
          <a:off x="3939840" y="3038760"/>
          <a:ext cx="1231560" cy="224280"/>
        </a:xfrm>
        <a:prstGeom prst="line">
          <a:avLst/>
        </a:prstGeom>
        <a:ln>
          <a:solidFill>
            <a:schemeClr val="bg1">
              <a:lumMod val="50000"/>
            </a:schemeClr>
          </a:solidFill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 editAs="absolute">
    <xdr:from>
      <xdr:col>1</xdr:col>
      <xdr:colOff>534600</xdr:colOff>
      <xdr:row>7</xdr:row>
      <xdr:rowOff>93600</xdr:rowOff>
    </xdr:from>
    <xdr:to>
      <xdr:col>5</xdr:col>
      <xdr:colOff>182160</xdr:colOff>
      <xdr:row>17</xdr:row>
      <xdr:rowOff>33120</xdr:rowOff>
    </xdr:to>
    <xdr:sp>
      <xdr:nvSpPr>
        <xdr:cNvPr id="5" name="CustomShape 1"/>
        <xdr:cNvSpPr/>
      </xdr:nvSpPr>
      <xdr:spPr>
        <a:xfrm>
          <a:off x="1287360" y="1427040"/>
          <a:ext cx="2660040" cy="1844280"/>
        </a:xfrm>
        <a:prstGeom prst="rect">
          <a:avLst/>
        </a:prstGeom>
        <a:noFill/>
        <a:ln w="12600">
          <a:solidFill>
            <a:schemeClr val="bg1">
              <a:lumMod val="65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14</xdr:col>
      <xdr:colOff>721080</xdr:colOff>
      <xdr:row>8</xdr:row>
      <xdr:rowOff>143640</xdr:rowOff>
    </xdr:from>
    <xdr:to>
      <xdr:col>24</xdr:col>
      <xdr:colOff>417240</xdr:colOff>
      <xdr:row>36</xdr:row>
      <xdr:rowOff>104040</xdr:rowOff>
    </xdr:to>
    <xdr:graphicFrame>
      <xdr:nvGraphicFramePr>
        <xdr:cNvPr id="6" name="9 Gráfico"/>
        <xdr:cNvGraphicFramePr/>
      </xdr:nvGraphicFramePr>
      <xdr:xfrm>
        <a:off x="11264400" y="1667520"/>
        <a:ext cx="7227360" cy="5294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23</xdr:col>
      <xdr:colOff>198720</xdr:colOff>
      <xdr:row>17</xdr:row>
      <xdr:rowOff>128520</xdr:rowOff>
    </xdr:from>
    <xdr:to>
      <xdr:col>24</xdr:col>
      <xdr:colOff>393840</xdr:colOff>
      <xdr:row>20</xdr:row>
      <xdr:rowOff>152640</xdr:rowOff>
    </xdr:to>
    <xdr:sp>
      <xdr:nvSpPr>
        <xdr:cNvPr id="7" name="CustomShape 1"/>
        <xdr:cNvSpPr/>
      </xdr:nvSpPr>
      <xdr:spPr>
        <a:xfrm>
          <a:off x="17520120" y="3366720"/>
          <a:ext cx="948240" cy="59580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 algn="ctr">
            <a:lnSpc>
              <a:spcPct val="100000"/>
            </a:lnSpc>
          </a:pPr>
          <a:r>
            <a:rPr b="0" i="1" lang="es-ES" sz="1050" spc="-1" strike="noStrike">
              <a:solidFill>
                <a:srgbClr val="000000"/>
              </a:solidFill>
              <a:latin typeface="Archivo"/>
            </a:rPr>
            <a:t>Bitllets senzills</a:t>
          </a:r>
          <a:endParaRPr b="0" lang="es-ES" sz="1050" spc="-1" strike="noStrike">
            <a:latin typeface="Times New Roman"/>
          </a:endParaRPr>
        </a:p>
      </xdr:txBody>
    </xdr:sp>
    <xdr:clientData/>
  </xdr:twoCellAnchor>
  <xdr:twoCellAnchor editAs="absolute">
    <xdr:from>
      <xdr:col>23</xdr:col>
      <xdr:colOff>166680</xdr:colOff>
      <xdr:row>16</xdr:row>
      <xdr:rowOff>81000</xdr:rowOff>
    </xdr:from>
    <xdr:to>
      <xdr:col>23</xdr:col>
      <xdr:colOff>274320</xdr:colOff>
      <xdr:row>21</xdr:row>
      <xdr:rowOff>81360</xdr:rowOff>
    </xdr:to>
    <xdr:sp>
      <xdr:nvSpPr>
        <xdr:cNvPr id="8" name="CustomShape 1"/>
        <xdr:cNvSpPr/>
      </xdr:nvSpPr>
      <xdr:spPr>
        <a:xfrm>
          <a:off x="17488080" y="3128760"/>
          <a:ext cx="107640" cy="952920"/>
        </a:xfrm>
        <a:prstGeom prst="rightBrace">
          <a:avLst>
            <a:gd name="adj1" fmla="val 8333"/>
            <a:gd name="adj2" fmla="val 50000"/>
          </a:avLst>
        </a:prstGeom>
        <a:noFill/>
        <a:ln>
          <a:solidFill>
            <a:schemeClr val="tx1">
              <a:lumMod val="65000"/>
              <a:lumOff val="35000"/>
            </a:schemeClr>
          </a:solidFill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 editAs="oneCell">
    <xdr:from>
      <xdr:col>3</xdr:col>
      <xdr:colOff>365760</xdr:colOff>
      <xdr:row>40</xdr:row>
      <xdr:rowOff>117000</xdr:rowOff>
    </xdr:from>
    <xdr:to>
      <xdr:col>13</xdr:col>
      <xdr:colOff>352440</xdr:colOff>
      <xdr:row>65</xdr:row>
      <xdr:rowOff>176760</xdr:rowOff>
    </xdr:to>
    <xdr:graphicFrame>
      <xdr:nvGraphicFramePr>
        <xdr:cNvPr id="9" name="12 Gráfico"/>
        <xdr:cNvGraphicFramePr/>
      </xdr:nvGraphicFramePr>
      <xdr:xfrm>
        <a:off x="2624760" y="7736760"/>
        <a:ext cx="7517880" cy="4822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707400</xdr:colOff>
      <xdr:row>40</xdr:row>
      <xdr:rowOff>122400</xdr:rowOff>
    </xdr:from>
    <xdr:to>
      <xdr:col>24</xdr:col>
      <xdr:colOff>407520</xdr:colOff>
      <xdr:row>66</xdr:row>
      <xdr:rowOff>26640</xdr:rowOff>
    </xdr:to>
    <xdr:graphicFrame>
      <xdr:nvGraphicFramePr>
        <xdr:cNvPr id="10" name="13 Gráfico"/>
        <xdr:cNvGraphicFramePr/>
      </xdr:nvGraphicFramePr>
      <xdr:xfrm>
        <a:off x="11250720" y="7742160"/>
        <a:ext cx="7231320" cy="4857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9</xdr:col>
      <xdr:colOff>54360</xdr:colOff>
      <xdr:row>70</xdr:row>
      <xdr:rowOff>81720</xdr:rowOff>
    </xdr:from>
    <xdr:to>
      <xdr:col>19</xdr:col>
      <xdr:colOff>54000</xdr:colOff>
      <xdr:row>96</xdr:row>
      <xdr:rowOff>176760</xdr:rowOff>
    </xdr:to>
    <xdr:graphicFrame>
      <xdr:nvGraphicFramePr>
        <xdr:cNvPr id="11" name="14 Gráfico"/>
        <xdr:cNvGraphicFramePr/>
      </xdr:nvGraphicFramePr>
      <xdr:xfrm>
        <a:off x="6832080" y="13416480"/>
        <a:ext cx="7530840" cy="5048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14</xdr:col>
      <xdr:colOff>682560</xdr:colOff>
      <xdr:row>99</xdr:row>
      <xdr:rowOff>174600</xdr:rowOff>
    </xdr:from>
    <xdr:to>
      <xdr:col>27</xdr:col>
      <xdr:colOff>301320</xdr:colOff>
      <xdr:row>135</xdr:row>
      <xdr:rowOff>78120</xdr:rowOff>
    </xdr:to>
    <xdr:graphicFrame>
      <xdr:nvGraphicFramePr>
        <xdr:cNvPr id="12" name="15 Gráfico"/>
        <xdr:cNvGraphicFramePr/>
      </xdr:nvGraphicFramePr>
      <xdr:xfrm>
        <a:off x="11225880" y="19033920"/>
        <a:ext cx="9409320" cy="6761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3</xdr:col>
      <xdr:colOff>333360</xdr:colOff>
      <xdr:row>104</xdr:row>
      <xdr:rowOff>100800</xdr:rowOff>
    </xdr:from>
    <xdr:to>
      <xdr:col>13</xdr:col>
      <xdr:colOff>396360</xdr:colOff>
      <xdr:row>135</xdr:row>
      <xdr:rowOff>122760</xdr:rowOff>
    </xdr:to>
    <xdr:graphicFrame>
      <xdr:nvGraphicFramePr>
        <xdr:cNvPr id="13" name="16 Gráfico"/>
        <xdr:cNvGraphicFramePr/>
      </xdr:nvGraphicFramePr>
      <xdr:xfrm>
        <a:off x="2592360" y="19912680"/>
        <a:ext cx="7594200" cy="5927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120240</xdr:colOff>
      <xdr:row>141</xdr:row>
      <xdr:rowOff>153720</xdr:rowOff>
    </xdr:from>
    <xdr:to>
      <xdr:col>26</xdr:col>
      <xdr:colOff>533160</xdr:colOff>
      <xdr:row>193</xdr:row>
      <xdr:rowOff>57960</xdr:rowOff>
    </xdr:to>
    <xdr:graphicFrame>
      <xdr:nvGraphicFramePr>
        <xdr:cNvPr id="14" name="17 Gráfico"/>
        <xdr:cNvGraphicFramePr/>
      </xdr:nvGraphicFramePr>
      <xdr:xfrm>
        <a:off x="3132360" y="27014040"/>
        <a:ext cx="16981560" cy="9810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4680</xdr:rowOff>
    </xdr:from>
    <xdr:to>
      <xdr:col>12</xdr:col>
      <xdr:colOff>178200</xdr:colOff>
      <xdr:row>22</xdr:row>
      <xdr:rowOff>106560</xdr:rowOff>
    </xdr:to>
    <xdr:graphicFrame>
      <xdr:nvGraphicFramePr>
        <xdr:cNvPr id="15" name="1 Gráfico"/>
        <xdr:cNvGraphicFramePr/>
      </xdr:nvGraphicFramePr>
      <xdr:xfrm>
        <a:off x="752760" y="195120"/>
        <a:ext cx="8462520" cy="4102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750240</xdr:colOff>
      <xdr:row>23</xdr:row>
      <xdr:rowOff>178560</xdr:rowOff>
    </xdr:from>
    <xdr:to>
      <xdr:col>12</xdr:col>
      <xdr:colOff>202320</xdr:colOff>
      <xdr:row>47</xdr:row>
      <xdr:rowOff>11520</xdr:rowOff>
    </xdr:to>
    <xdr:graphicFrame>
      <xdr:nvGraphicFramePr>
        <xdr:cNvPr id="16" name="2 Gráfico"/>
        <xdr:cNvGraphicFramePr/>
      </xdr:nvGraphicFramePr>
      <xdr:xfrm>
        <a:off x="750240" y="4559760"/>
        <a:ext cx="8489160" cy="4404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690480</xdr:colOff>
      <xdr:row>1</xdr:row>
      <xdr:rowOff>0</xdr:rowOff>
    </xdr:from>
    <xdr:to>
      <xdr:col>26</xdr:col>
      <xdr:colOff>201960</xdr:colOff>
      <xdr:row>22</xdr:row>
      <xdr:rowOff>101880</xdr:rowOff>
    </xdr:to>
    <xdr:graphicFrame>
      <xdr:nvGraphicFramePr>
        <xdr:cNvPr id="17" name="3 Gráfico"/>
        <xdr:cNvGraphicFramePr/>
      </xdr:nvGraphicFramePr>
      <xdr:xfrm>
        <a:off x="9727560" y="190440"/>
        <a:ext cx="10055160" cy="4102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12</xdr:col>
      <xdr:colOff>667080</xdr:colOff>
      <xdr:row>24</xdr:row>
      <xdr:rowOff>-360</xdr:rowOff>
    </xdr:from>
    <xdr:to>
      <xdr:col>28</xdr:col>
      <xdr:colOff>213840</xdr:colOff>
      <xdr:row>52</xdr:row>
      <xdr:rowOff>23400</xdr:rowOff>
    </xdr:to>
    <xdr:graphicFrame>
      <xdr:nvGraphicFramePr>
        <xdr:cNvPr id="18" name="11 Gráfico"/>
        <xdr:cNvGraphicFramePr/>
      </xdr:nvGraphicFramePr>
      <xdr:xfrm>
        <a:off x="9704160" y="4571640"/>
        <a:ext cx="11596680" cy="5357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J34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31" activeCellId="0" sqref="R31"/>
    </sheetView>
  </sheetViews>
  <sheetFormatPr defaultRowHeight="15" zeroHeight="false" outlineLevelRow="0" outlineLevelCol="0"/>
  <cols>
    <col collapsed="false" customWidth="false" hidden="false" outlineLevel="0" max="1" min="1" style="1" width="11.42"/>
    <col collapsed="false" customWidth="true" hidden="false" outlineLevel="0" max="2" min="2" style="1" width="8.86"/>
    <col collapsed="false" customWidth="false" hidden="false" outlineLevel="0" max="8" min="3" style="1" width="11.42"/>
    <col collapsed="false" customWidth="true" hidden="false" outlineLevel="0" max="9" min="9" style="2" width="14.86"/>
    <col collapsed="false" customWidth="true" hidden="false" outlineLevel="0" max="10" min="10" style="1" width="4.14"/>
    <col collapsed="false" customWidth="false" hidden="false" outlineLevel="0" max="1025" min="11" style="1" width="11.42"/>
  </cols>
  <sheetData>
    <row r="1" customFormat="false" ht="17.25" hidden="false" customHeight="false" outlineLevel="0" collapsed="false"/>
    <row r="2" customFormat="false" ht="17.25" hidden="false" customHeight="false" outlineLevel="0" collapsed="false"/>
    <row r="3" customFormat="false" ht="17.25" hidden="false" customHeight="false" outlineLevel="0" collapsed="false"/>
    <row r="4" customFormat="false" ht="17.25" hidden="false" customHeight="false" outlineLevel="0" collapsed="false"/>
    <row r="5" customFormat="false" ht="17.25" hidden="false" customHeight="false" outlineLevel="0" collapsed="false"/>
    <row r="6" customFormat="false" ht="17.25" hidden="false" customHeight="false" outlineLevel="0" collapsed="false"/>
    <row r="7" customFormat="false" ht="17.25" hidden="false" customHeight="false" outlineLevel="0" collapsed="false"/>
    <row r="8" customFormat="false" ht="17.25" hidden="false" customHeight="false" outlineLevel="0" collapsed="false"/>
    <row r="9" customFormat="false" ht="17.25" hidden="false" customHeight="false" outlineLevel="0" collapsed="false"/>
    <row r="10" customFormat="false" ht="17.25" hidden="false" customHeight="false" outlineLevel="0" collapsed="false"/>
    <row r="11" customFormat="false" ht="18" hidden="false" customHeight="false" outlineLevel="0" collapsed="false"/>
    <row r="12" s="3" customFormat="true" ht="20.1" hidden="false" customHeight="true" outlineLevel="0" collapsed="false">
      <c r="B12" s="4" t="s">
        <v>0</v>
      </c>
      <c r="C12" s="4"/>
      <c r="D12" s="4"/>
      <c r="E12" s="4"/>
      <c r="F12" s="4"/>
      <c r="G12" s="4"/>
      <c r="H12" s="4"/>
      <c r="I12" s="4"/>
      <c r="J12" s="4"/>
    </row>
    <row r="13" s="5" customFormat="true" ht="20.1" hidden="false" customHeight="true" outlineLevel="0" collapsed="false">
      <c r="B13" s="6" t="s">
        <v>1</v>
      </c>
      <c r="C13" s="6"/>
      <c r="D13" s="6"/>
      <c r="E13" s="6"/>
      <c r="F13" s="6"/>
      <c r="G13" s="6"/>
      <c r="H13" s="6"/>
      <c r="I13" s="6"/>
      <c r="J13" s="6"/>
    </row>
    <row r="14" customFormat="false" ht="15" hidden="false" customHeight="true" outlineLevel="0" collapsed="false">
      <c r="B14" s="7"/>
      <c r="C14" s="7"/>
      <c r="D14" s="7"/>
      <c r="E14" s="7"/>
      <c r="F14" s="7"/>
      <c r="G14" s="7"/>
      <c r="H14" s="7"/>
      <c r="I14" s="8"/>
      <c r="J14" s="9"/>
    </row>
    <row r="15" customFormat="false" ht="15" hidden="false" customHeight="true" outlineLevel="0" collapsed="false">
      <c r="B15" s="7"/>
      <c r="C15" s="7"/>
      <c r="D15" s="7"/>
      <c r="E15" s="7"/>
      <c r="F15" s="7"/>
      <c r="G15" s="7"/>
      <c r="H15" s="7"/>
      <c r="I15" s="8"/>
      <c r="J15" s="9"/>
    </row>
    <row r="16" customFormat="false" ht="15" hidden="false" customHeight="true" outlineLevel="0" collapsed="false">
      <c r="B16" s="10" t="s">
        <v>2</v>
      </c>
      <c r="C16" s="11" t="s">
        <v>3</v>
      </c>
      <c r="D16" s="12"/>
      <c r="E16" s="12"/>
      <c r="F16" s="12"/>
      <c r="G16" s="12"/>
      <c r="H16" s="12"/>
      <c r="I16" s="13" t="s">
        <v>4</v>
      </c>
      <c r="J16" s="14"/>
    </row>
    <row r="17" customFormat="false" ht="15" hidden="false" customHeight="true" outlineLevel="0" collapsed="false">
      <c r="B17" s="15"/>
      <c r="C17" s="7"/>
      <c r="D17" s="7"/>
      <c r="E17" s="7"/>
      <c r="F17" s="7"/>
      <c r="G17" s="7"/>
      <c r="H17" s="7"/>
      <c r="I17" s="8"/>
      <c r="J17" s="9"/>
    </row>
    <row r="18" customFormat="false" ht="15" hidden="false" customHeight="true" outlineLevel="0" collapsed="false">
      <c r="B18" s="15"/>
      <c r="C18" s="7"/>
      <c r="D18" s="7"/>
      <c r="E18" s="7"/>
      <c r="F18" s="7"/>
      <c r="G18" s="7"/>
      <c r="H18" s="7"/>
      <c r="I18" s="8"/>
      <c r="J18" s="9"/>
    </row>
    <row r="19" customFormat="false" ht="15" hidden="false" customHeight="true" outlineLevel="0" collapsed="false">
      <c r="B19" s="10" t="s">
        <v>5</v>
      </c>
      <c r="C19" s="11" t="s">
        <v>6</v>
      </c>
      <c r="D19" s="12"/>
      <c r="E19" s="12"/>
      <c r="F19" s="12"/>
      <c r="G19" s="12"/>
      <c r="H19" s="12"/>
      <c r="I19" s="13" t="s">
        <v>4</v>
      </c>
      <c r="J19" s="14"/>
    </row>
    <row r="20" customFormat="false" ht="15" hidden="false" customHeight="true" outlineLevel="0" collapsed="false">
      <c r="B20" s="16"/>
      <c r="C20" s="17"/>
      <c r="D20" s="17"/>
      <c r="E20" s="17"/>
      <c r="F20" s="17"/>
      <c r="G20" s="17"/>
      <c r="H20" s="17"/>
      <c r="I20" s="18"/>
      <c r="J20" s="19"/>
    </row>
    <row r="21" customFormat="false" ht="15" hidden="false" customHeight="true" outlineLevel="0" collapsed="false">
      <c r="B21" s="16"/>
      <c r="C21" s="17"/>
      <c r="D21" s="17"/>
      <c r="E21" s="17"/>
      <c r="F21" s="17"/>
      <c r="G21" s="17"/>
      <c r="H21" s="17"/>
      <c r="I21" s="18"/>
      <c r="J21" s="19"/>
    </row>
    <row r="22" customFormat="false" ht="15" hidden="false" customHeight="true" outlineLevel="0" collapsed="false">
      <c r="B22" s="20" t="s">
        <v>7</v>
      </c>
      <c r="C22" s="11" t="s">
        <v>8</v>
      </c>
      <c r="D22" s="12"/>
      <c r="E22" s="12"/>
      <c r="F22" s="12"/>
      <c r="G22" s="12"/>
      <c r="H22" s="12"/>
      <c r="I22" s="13" t="s">
        <v>4</v>
      </c>
      <c r="J22" s="14"/>
    </row>
    <row r="23" customFormat="false" ht="15" hidden="false" customHeight="true" outlineLevel="0" collapsed="false">
      <c r="B23" s="16"/>
      <c r="C23" s="17"/>
      <c r="D23" s="17"/>
      <c r="E23" s="17"/>
      <c r="F23" s="17"/>
      <c r="G23" s="17"/>
      <c r="H23" s="17"/>
      <c r="I23" s="18"/>
      <c r="J23" s="19"/>
    </row>
    <row r="24" customFormat="false" ht="15" hidden="false" customHeight="true" outlineLevel="0" collapsed="false">
      <c r="B24" s="16"/>
      <c r="C24" s="17"/>
      <c r="D24" s="17"/>
      <c r="E24" s="17"/>
      <c r="F24" s="17"/>
      <c r="G24" s="17"/>
      <c r="H24" s="17"/>
      <c r="I24" s="18"/>
      <c r="J24" s="19"/>
    </row>
    <row r="25" customFormat="false" ht="15" hidden="false" customHeight="true" outlineLevel="0" collapsed="false">
      <c r="B25" s="20" t="s">
        <v>9</v>
      </c>
      <c r="C25" s="11" t="s">
        <v>10</v>
      </c>
      <c r="D25" s="12"/>
      <c r="E25" s="12"/>
      <c r="F25" s="12"/>
      <c r="G25" s="12"/>
      <c r="H25" s="12"/>
      <c r="I25" s="13" t="s">
        <v>4</v>
      </c>
      <c r="J25" s="14"/>
    </row>
    <row r="26" customFormat="false" ht="15" hidden="false" customHeight="true" outlineLevel="0" collapsed="false">
      <c r="B26" s="21"/>
      <c r="C26" s="22"/>
      <c r="D26" s="23"/>
      <c r="E26" s="23"/>
      <c r="F26" s="23"/>
      <c r="G26" s="23"/>
      <c r="H26" s="23"/>
      <c r="I26" s="24"/>
      <c r="J26" s="19"/>
    </row>
    <row r="27" customFormat="false" ht="15" hidden="false" customHeight="true" outlineLevel="0" collapsed="false">
      <c r="B27" s="21"/>
      <c r="C27" s="17"/>
      <c r="D27" s="25"/>
      <c r="E27" s="17"/>
      <c r="F27" s="17"/>
      <c r="G27" s="17"/>
      <c r="H27" s="17"/>
      <c r="I27" s="18"/>
      <c r="J27" s="19"/>
    </row>
    <row r="28" customFormat="false" ht="15" hidden="false" customHeight="true" outlineLevel="0" collapsed="false">
      <c r="B28" s="20" t="s">
        <v>11</v>
      </c>
      <c r="C28" s="11" t="s">
        <v>12</v>
      </c>
      <c r="D28" s="12"/>
      <c r="E28" s="12"/>
      <c r="F28" s="12"/>
      <c r="G28" s="12"/>
      <c r="H28" s="12"/>
      <c r="I28" s="13" t="s">
        <v>4</v>
      </c>
      <c r="J28" s="14"/>
    </row>
    <row r="29" customFormat="false" ht="15" hidden="false" customHeight="true" outlineLevel="0" collapsed="false">
      <c r="B29" s="16"/>
      <c r="C29" s="17"/>
      <c r="D29" s="17"/>
      <c r="E29" s="17"/>
      <c r="F29" s="17"/>
      <c r="G29" s="17"/>
      <c r="H29" s="17"/>
      <c r="I29" s="18"/>
      <c r="J29" s="19"/>
    </row>
    <row r="30" customFormat="false" ht="15" hidden="false" customHeight="true" outlineLevel="0" collapsed="false">
      <c r="B30" s="16"/>
      <c r="C30" s="17"/>
      <c r="D30" s="17"/>
      <c r="E30" s="17"/>
      <c r="F30" s="17"/>
      <c r="G30" s="17"/>
      <c r="H30" s="17"/>
      <c r="I30" s="18"/>
      <c r="J30" s="19"/>
    </row>
    <row r="31" customFormat="false" ht="15" hidden="false" customHeight="true" outlineLevel="0" collapsed="false">
      <c r="B31" s="20" t="s">
        <v>13</v>
      </c>
      <c r="C31" s="11" t="s">
        <v>14</v>
      </c>
      <c r="D31" s="12"/>
      <c r="E31" s="12"/>
      <c r="F31" s="12"/>
      <c r="G31" s="12"/>
      <c r="H31" s="12"/>
      <c r="I31" s="13" t="s">
        <v>4</v>
      </c>
      <c r="J31" s="14"/>
    </row>
    <row r="32" customFormat="false" ht="15" hidden="false" customHeight="true" outlineLevel="0" collapsed="false">
      <c r="B32" s="16"/>
      <c r="C32" s="17"/>
      <c r="D32" s="17"/>
      <c r="E32" s="17"/>
      <c r="F32" s="17"/>
      <c r="G32" s="17"/>
      <c r="H32" s="17"/>
      <c r="I32" s="18"/>
      <c r="J32" s="19"/>
    </row>
    <row r="33" customFormat="false" ht="15" hidden="false" customHeight="true" outlineLevel="0" collapsed="false">
      <c r="B33" s="16"/>
      <c r="C33" s="17"/>
      <c r="D33" s="17"/>
      <c r="E33" s="17"/>
      <c r="F33" s="17"/>
      <c r="G33" s="17"/>
      <c r="H33" s="17"/>
      <c r="I33" s="18"/>
      <c r="J33" s="19"/>
    </row>
    <row r="34" customFormat="false" ht="15" hidden="false" customHeight="true" outlineLevel="0" collapsed="false">
      <c r="B34" s="20" t="s">
        <v>15</v>
      </c>
      <c r="C34" s="11" t="s">
        <v>16</v>
      </c>
      <c r="D34" s="12"/>
      <c r="E34" s="12"/>
      <c r="F34" s="12"/>
      <c r="G34" s="12"/>
      <c r="H34" s="12"/>
      <c r="I34" s="13" t="s">
        <v>4</v>
      </c>
      <c r="J34" s="14"/>
    </row>
  </sheetData>
  <mergeCells count="2">
    <mergeCell ref="B12:J12"/>
    <mergeCell ref="B13:J13"/>
  </mergeCells>
  <hyperlinks>
    <hyperlink ref="I16" location="'Dades generals - 2019'!A1" display="accedir"/>
    <hyperlink ref="I19" location="'Dades per operadors'!A1" display="accedir"/>
    <hyperlink ref="I22" location="'Dades per línies'!A1" display="accedir"/>
    <hyperlink ref="I25" location="'Gràfiques - 2019'!A1" display="accedir"/>
    <hyperlink ref="I28" location="'Evolució per títols'!A1" display="accedir"/>
    <hyperlink ref="I31" location="'Evolució per zones'!A1" display="accedir"/>
    <hyperlink ref="I34" location="'Gràfiques evolució'!A1" display="accedir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I3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4" activeCellId="0" sqref="G4"/>
    </sheetView>
  </sheetViews>
  <sheetFormatPr defaultRowHeight="15" zeroHeight="false" outlineLevelRow="0" outlineLevelCol="0"/>
  <cols>
    <col collapsed="false" customWidth="true" hidden="false" outlineLevel="0" max="1" min="1" style="0" width="2.85"/>
    <col collapsed="false" customWidth="true" hidden="false" outlineLevel="0" max="2" min="2" style="0" width="10.67"/>
    <col collapsed="false" customWidth="false" hidden="false" outlineLevel="0" max="3" min="3" style="0" width="11.42"/>
    <col collapsed="false" customWidth="true" hidden="false" outlineLevel="0" max="4" min="4" style="0" width="13.86"/>
    <col collapsed="false" customWidth="true" hidden="false" outlineLevel="0" max="5" min="5" style="0" width="11.86"/>
    <col collapsed="false" customWidth="true" hidden="false" outlineLevel="0" max="6" min="6" style="0" width="16.86"/>
    <col collapsed="false" customWidth="true" hidden="false" outlineLevel="0" max="7" min="7" style="0" width="17.42"/>
    <col collapsed="false" customWidth="true" hidden="false" outlineLevel="0" max="8" min="8" style="0" width="20.42"/>
    <col collapsed="false" customWidth="true" hidden="false" outlineLevel="0" max="9" min="9" style="0" width="26"/>
    <col collapsed="false" customWidth="true" hidden="false" outlineLevel="0" max="10" min="10" style="0" width="19.14"/>
    <col collapsed="false" customWidth="true" hidden="false" outlineLevel="0" max="11" min="11" style="0" width="21.43"/>
    <col collapsed="false" customWidth="false" hidden="false" outlineLevel="0" max="12" min="12" style="0" width="11.42"/>
    <col collapsed="false" customWidth="true" hidden="false" outlineLevel="0" max="13" min="13" style="0" width="2.42"/>
    <col collapsed="false" customWidth="true" hidden="false" outlineLevel="0" max="14" min="14" style="0" width="7.29"/>
    <col collapsed="false" customWidth="true" hidden="false" outlineLevel="0" max="15" min="15" style="0" width="7.86"/>
    <col collapsed="false" customWidth="true" hidden="false" outlineLevel="0" max="23" min="16" style="0" width="7"/>
    <col collapsed="false" customWidth="true" hidden="false" outlineLevel="0" max="24" min="24" style="0" width="7.71"/>
    <col collapsed="false" customWidth="true" hidden="false" outlineLevel="0" max="35" min="25" style="0" width="7"/>
    <col collapsed="false" customWidth="true" hidden="false" outlineLevel="0" max="1025" min="36" style="0" width="10.67"/>
  </cols>
  <sheetData>
    <row r="1" customFormat="false" ht="13.5" hidden="false" customHeight="true" outlineLevel="0" collapsed="false"/>
    <row r="2" s="26" customFormat="true" ht="18.75" hidden="false" customHeight="true" outlineLevel="0" collapsed="false">
      <c r="B2" s="27" t="s">
        <v>17</v>
      </c>
      <c r="C2" s="28" t="s">
        <v>18</v>
      </c>
      <c r="D2" s="28"/>
      <c r="E2" s="28"/>
      <c r="F2" s="29" t="s">
        <v>19</v>
      </c>
      <c r="G2" s="29" t="s">
        <v>20</v>
      </c>
      <c r="H2" s="30" t="s">
        <v>21</v>
      </c>
      <c r="I2" s="30"/>
      <c r="J2" s="30"/>
      <c r="K2" s="30"/>
      <c r="L2" s="31" t="s">
        <v>22</v>
      </c>
      <c r="M2" s="32"/>
      <c r="N2" s="33" t="s">
        <v>23</v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4" t="s">
        <v>24</v>
      </c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="26" customFormat="true" ht="15" hidden="false" customHeight="true" outlineLevel="0" collapsed="false">
      <c r="B3" s="27"/>
      <c r="C3" s="35" t="s">
        <v>25</v>
      </c>
      <c r="D3" s="36" t="s">
        <v>26</v>
      </c>
      <c r="E3" s="37" t="s">
        <v>27</v>
      </c>
      <c r="F3" s="29"/>
      <c r="G3" s="29"/>
      <c r="H3" s="38" t="s">
        <v>28</v>
      </c>
      <c r="I3" s="39" t="s">
        <v>24</v>
      </c>
      <c r="J3" s="39" t="s">
        <v>29</v>
      </c>
      <c r="K3" s="40" t="s">
        <v>30</v>
      </c>
      <c r="L3" s="31"/>
      <c r="M3" s="32"/>
      <c r="N3" s="41" t="s">
        <v>31</v>
      </c>
      <c r="O3" s="42" t="s">
        <v>32</v>
      </c>
      <c r="P3" s="42" t="s">
        <v>33</v>
      </c>
      <c r="Q3" s="42" t="s">
        <v>34</v>
      </c>
      <c r="R3" s="42" t="s">
        <v>35</v>
      </c>
      <c r="S3" s="42" t="s">
        <v>36</v>
      </c>
      <c r="T3" s="42" t="s">
        <v>37</v>
      </c>
      <c r="U3" s="42" t="s">
        <v>38</v>
      </c>
      <c r="V3" s="42" t="s">
        <v>39</v>
      </c>
      <c r="W3" s="43" t="s">
        <v>40</v>
      </c>
      <c r="X3" s="44" t="s">
        <v>22</v>
      </c>
      <c r="Y3" s="45" t="s">
        <v>31</v>
      </c>
      <c r="Z3" s="42" t="s">
        <v>32</v>
      </c>
      <c r="AA3" s="42" t="s">
        <v>33</v>
      </c>
      <c r="AB3" s="42" t="s">
        <v>34</v>
      </c>
      <c r="AC3" s="42" t="s">
        <v>35</v>
      </c>
      <c r="AD3" s="42" t="s">
        <v>36</v>
      </c>
      <c r="AE3" s="42" t="s">
        <v>37</v>
      </c>
      <c r="AF3" s="42" t="s">
        <v>38</v>
      </c>
      <c r="AG3" s="42" t="s">
        <v>39</v>
      </c>
      <c r="AH3" s="43" t="s">
        <v>40</v>
      </c>
      <c r="AI3" s="46" t="s">
        <v>22</v>
      </c>
    </row>
    <row r="4" s="26" customFormat="true" ht="17.25" hidden="false" customHeight="true" outlineLevel="0" collapsed="false">
      <c r="B4" s="47" t="s">
        <v>41</v>
      </c>
      <c r="C4" s="48" t="n">
        <v>470578</v>
      </c>
      <c r="D4" s="48" t="n">
        <v>11081</v>
      </c>
      <c r="E4" s="49" t="n">
        <v>110064</v>
      </c>
      <c r="F4" s="50" t="n">
        <f aca="false">G20</f>
        <v>3040</v>
      </c>
      <c r="G4" s="50" t="n">
        <f aca="false">K20</f>
        <v>28441</v>
      </c>
      <c r="H4" s="48" t="n">
        <v>120044</v>
      </c>
      <c r="I4" s="48" t="n">
        <v>76387</v>
      </c>
      <c r="J4" s="48" t="n">
        <v>31338</v>
      </c>
      <c r="K4" s="49" t="n">
        <f aca="false">SUM(H4:J4)</f>
        <v>227769</v>
      </c>
      <c r="L4" s="51" t="n">
        <f aca="false">C4+D4+E4+F4+K4</f>
        <v>822532</v>
      </c>
      <c r="M4" s="32"/>
      <c r="N4" s="52" t="n">
        <v>2408</v>
      </c>
      <c r="O4" s="53" t="n">
        <v>89534</v>
      </c>
      <c r="P4" s="53" t="n">
        <v>14061</v>
      </c>
      <c r="Q4" s="53" t="n">
        <v>7111</v>
      </c>
      <c r="R4" s="53" t="n">
        <v>5546</v>
      </c>
      <c r="S4" s="53" t="n">
        <v>289</v>
      </c>
      <c r="T4" s="53" t="n">
        <v>0</v>
      </c>
      <c r="U4" s="53" t="n">
        <v>465</v>
      </c>
      <c r="V4" s="53" t="n">
        <v>0</v>
      </c>
      <c r="W4" s="54" t="n">
        <v>630</v>
      </c>
      <c r="X4" s="55" t="n">
        <f aca="false">SUM(N4:W4)</f>
        <v>120044</v>
      </c>
      <c r="Y4" s="53" t="n">
        <v>497</v>
      </c>
      <c r="Z4" s="53" t="n">
        <v>55797</v>
      </c>
      <c r="AA4" s="53" t="n">
        <v>8813</v>
      </c>
      <c r="AB4" s="53" t="n">
        <v>6723</v>
      </c>
      <c r="AC4" s="53" t="n">
        <v>3697</v>
      </c>
      <c r="AD4" s="53" t="n">
        <v>366</v>
      </c>
      <c r="AE4" s="53" t="n">
        <v>0</v>
      </c>
      <c r="AF4" s="53" t="n">
        <v>431</v>
      </c>
      <c r="AG4" s="53" t="n">
        <v>63</v>
      </c>
      <c r="AH4" s="54" t="n">
        <v>0</v>
      </c>
      <c r="AI4" s="55" t="n">
        <f aca="false">SUM(Y4:AH4)</f>
        <v>76387</v>
      </c>
    </row>
    <row r="5" s="26" customFormat="true" ht="17.25" hidden="false" customHeight="false" outlineLevel="0" collapsed="false">
      <c r="B5" s="56" t="s">
        <v>42</v>
      </c>
      <c r="C5" s="57" t="n">
        <v>432359</v>
      </c>
      <c r="D5" s="57" t="n">
        <v>10850</v>
      </c>
      <c r="E5" s="58" t="n">
        <v>102879</v>
      </c>
      <c r="F5" s="59" t="n">
        <f aca="false">G21</f>
        <v>3290</v>
      </c>
      <c r="G5" s="59" t="n">
        <f aca="false">K21</f>
        <v>28022</v>
      </c>
      <c r="H5" s="57" t="n">
        <v>121061</v>
      </c>
      <c r="I5" s="60" t="n">
        <v>95448</v>
      </c>
      <c r="J5" s="60" t="n">
        <v>30702</v>
      </c>
      <c r="K5" s="61" t="n">
        <f aca="false">SUM(H5:J5)</f>
        <v>247211</v>
      </c>
      <c r="L5" s="62" t="n">
        <f aca="false">C5+D5+E5+F5+K5</f>
        <v>796589</v>
      </c>
      <c r="M5" s="32"/>
      <c r="N5" s="52" t="n">
        <v>2480</v>
      </c>
      <c r="O5" s="63" t="n">
        <v>89043</v>
      </c>
      <c r="P5" s="63" t="n">
        <v>15005</v>
      </c>
      <c r="Q5" s="63" t="n">
        <v>7624</v>
      </c>
      <c r="R5" s="63" t="n">
        <v>5241</v>
      </c>
      <c r="S5" s="63" t="n">
        <v>444</v>
      </c>
      <c r="T5" s="63" t="n">
        <v>0</v>
      </c>
      <c r="U5" s="63" t="n">
        <v>539</v>
      </c>
      <c r="V5" s="63" t="n">
        <v>0</v>
      </c>
      <c r="W5" s="64" t="n">
        <v>685</v>
      </c>
      <c r="X5" s="65" t="n">
        <f aca="false">SUM(N5:W5)</f>
        <v>121061</v>
      </c>
      <c r="Y5" s="53" t="n">
        <v>601</v>
      </c>
      <c r="Z5" s="63" t="n">
        <v>65150</v>
      </c>
      <c r="AA5" s="63" t="n">
        <v>11408</v>
      </c>
      <c r="AB5" s="63" t="n">
        <v>13384</v>
      </c>
      <c r="AC5" s="63" t="n">
        <v>3725</v>
      </c>
      <c r="AD5" s="63" t="n">
        <v>696</v>
      </c>
      <c r="AE5" s="63" t="n">
        <v>0</v>
      </c>
      <c r="AF5" s="63" t="n">
        <v>480</v>
      </c>
      <c r="AG5" s="63" t="n">
        <v>4</v>
      </c>
      <c r="AH5" s="64" t="n">
        <v>0</v>
      </c>
      <c r="AI5" s="65" t="n">
        <f aca="false">SUM(Y5:AH5)</f>
        <v>95448</v>
      </c>
    </row>
    <row r="6" s="26" customFormat="true" ht="17.25" hidden="false" customHeight="false" outlineLevel="0" collapsed="false">
      <c r="B6" s="56" t="s">
        <v>43</v>
      </c>
      <c r="C6" s="57" t="n">
        <v>544425</v>
      </c>
      <c r="D6" s="57" t="n">
        <v>10354</v>
      </c>
      <c r="E6" s="58" t="n">
        <v>130442</v>
      </c>
      <c r="F6" s="59" t="n">
        <f aca="false">G22</f>
        <v>3237</v>
      </c>
      <c r="G6" s="59" t="n">
        <f aca="false">K22</f>
        <v>26923</v>
      </c>
      <c r="H6" s="57" t="n">
        <v>121892</v>
      </c>
      <c r="I6" s="60" t="n">
        <v>89144</v>
      </c>
      <c r="J6" s="60" t="n">
        <v>32635</v>
      </c>
      <c r="K6" s="61" t="n">
        <f aca="false">SUM(H6:J6)</f>
        <v>243671</v>
      </c>
      <c r="L6" s="62" t="n">
        <f aca="false">C6+D6+E6+F6+K6</f>
        <v>932129</v>
      </c>
      <c r="M6" s="32"/>
      <c r="N6" s="52" t="n">
        <v>2610</v>
      </c>
      <c r="O6" s="63" t="n">
        <v>91604</v>
      </c>
      <c r="P6" s="63" t="n">
        <v>13867</v>
      </c>
      <c r="Q6" s="63" t="n">
        <v>7088</v>
      </c>
      <c r="R6" s="63" t="n">
        <v>5125</v>
      </c>
      <c r="S6" s="63" t="n">
        <v>379</v>
      </c>
      <c r="T6" s="63" t="n">
        <v>0</v>
      </c>
      <c r="U6" s="63" t="n">
        <v>547</v>
      </c>
      <c r="V6" s="63" t="n">
        <v>0</v>
      </c>
      <c r="W6" s="64" t="n">
        <v>672</v>
      </c>
      <c r="X6" s="65" t="n">
        <f aca="false">SUM(N6:W6)</f>
        <v>121892</v>
      </c>
      <c r="Y6" s="53" t="n">
        <v>615</v>
      </c>
      <c r="Z6" s="63" t="n">
        <v>64074</v>
      </c>
      <c r="AA6" s="63" t="n">
        <v>9296</v>
      </c>
      <c r="AB6" s="63" t="n">
        <v>11109</v>
      </c>
      <c r="AC6" s="63" t="n">
        <v>3191</v>
      </c>
      <c r="AD6" s="63" t="n">
        <v>489</v>
      </c>
      <c r="AE6" s="63" t="n">
        <v>0</v>
      </c>
      <c r="AF6" s="63" t="n">
        <v>370</v>
      </c>
      <c r="AG6" s="63" t="n">
        <v>0</v>
      </c>
      <c r="AH6" s="64" t="n">
        <v>0</v>
      </c>
      <c r="AI6" s="65" t="n">
        <f aca="false">SUM(Y6:AH6)</f>
        <v>89144</v>
      </c>
    </row>
    <row r="7" s="26" customFormat="true" ht="17.25" hidden="false" customHeight="false" outlineLevel="0" collapsed="false">
      <c r="B7" s="56" t="s">
        <v>44</v>
      </c>
      <c r="C7" s="57" t="n">
        <v>426707</v>
      </c>
      <c r="D7" s="57" t="n">
        <v>8469</v>
      </c>
      <c r="E7" s="58" t="n">
        <v>98124</v>
      </c>
      <c r="F7" s="59" t="n">
        <f aca="false">G23</f>
        <v>3040</v>
      </c>
      <c r="G7" s="59" t="n">
        <f aca="false">K23</f>
        <v>23949</v>
      </c>
      <c r="H7" s="57" t="n">
        <v>111197</v>
      </c>
      <c r="I7" s="60" t="n">
        <v>69469</v>
      </c>
      <c r="J7" s="60" t="n">
        <v>31063</v>
      </c>
      <c r="K7" s="61" t="n">
        <f aca="false">SUM(H7:J7)</f>
        <v>211729</v>
      </c>
      <c r="L7" s="62" t="n">
        <f aca="false">C7+D7+E7+F7+K7</f>
        <v>748069</v>
      </c>
      <c r="M7" s="32"/>
      <c r="N7" s="52" t="n">
        <v>2325</v>
      </c>
      <c r="O7" s="63" t="n">
        <v>83490</v>
      </c>
      <c r="P7" s="63" t="n">
        <v>12950</v>
      </c>
      <c r="Q7" s="63" t="n">
        <v>6166</v>
      </c>
      <c r="R7" s="63" t="n">
        <v>4735</v>
      </c>
      <c r="S7" s="63" t="n">
        <v>343</v>
      </c>
      <c r="T7" s="63" t="n">
        <v>0</v>
      </c>
      <c r="U7" s="63" t="n">
        <v>473</v>
      </c>
      <c r="V7" s="63" t="n">
        <v>0</v>
      </c>
      <c r="W7" s="64" t="n">
        <v>715</v>
      </c>
      <c r="X7" s="65" t="n">
        <f aca="false">SUM(N7:W7)</f>
        <v>111197</v>
      </c>
      <c r="Y7" s="53" t="n">
        <v>496</v>
      </c>
      <c r="Z7" s="63" t="n">
        <v>50688</v>
      </c>
      <c r="AA7" s="63" t="n">
        <v>7506</v>
      </c>
      <c r="AB7" s="63" t="n">
        <v>7785</v>
      </c>
      <c r="AC7" s="63" t="n">
        <v>2405</v>
      </c>
      <c r="AD7" s="63" t="n">
        <v>310</v>
      </c>
      <c r="AE7" s="63" t="n">
        <v>0</v>
      </c>
      <c r="AF7" s="63" t="n">
        <v>279</v>
      </c>
      <c r="AG7" s="63" t="n">
        <v>0</v>
      </c>
      <c r="AH7" s="64" t="n">
        <v>0</v>
      </c>
      <c r="AI7" s="65" t="n">
        <f aca="false">SUM(Y7:AH7)</f>
        <v>69469</v>
      </c>
    </row>
    <row r="8" s="26" customFormat="true" ht="17.25" hidden="false" customHeight="false" outlineLevel="0" collapsed="false">
      <c r="B8" s="56" t="s">
        <v>45</v>
      </c>
      <c r="C8" s="57" t="n">
        <v>482641</v>
      </c>
      <c r="D8" s="57" t="n">
        <v>10201</v>
      </c>
      <c r="E8" s="58" t="n">
        <v>122703</v>
      </c>
      <c r="F8" s="59" t="n">
        <f aca="false">G24</f>
        <v>3644</v>
      </c>
      <c r="G8" s="59" t="n">
        <f aca="false">K24</f>
        <v>29596</v>
      </c>
      <c r="H8" s="57" t="n">
        <v>136170</v>
      </c>
      <c r="I8" s="60" t="n">
        <v>84120</v>
      </c>
      <c r="J8" s="60" t="n">
        <v>36520</v>
      </c>
      <c r="K8" s="61" t="n">
        <f aca="false">SUM(H8:J8)</f>
        <v>256810</v>
      </c>
      <c r="L8" s="62" t="n">
        <f aca="false">C8+D8+E8+F8+K8</f>
        <v>875999</v>
      </c>
      <c r="M8" s="32"/>
      <c r="N8" s="52" t="n">
        <v>2745</v>
      </c>
      <c r="O8" s="63" t="n">
        <v>102021</v>
      </c>
      <c r="P8" s="63" t="n">
        <v>15955</v>
      </c>
      <c r="Q8" s="63" t="n">
        <v>8170</v>
      </c>
      <c r="R8" s="63" t="n">
        <v>5495</v>
      </c>
      <c r="S8" s="63" t="n">
        <v>487</v>
      </c>
      <c r="T8" s="63" t="n">
        <v>0</v>
      </c>
      <c r="U8" s="63" t="n">
        <v>522</v>
      </c>
      <c r="V8" s="63" t="n">
        <v>0</v>
      </c>
      <c r="W8" s="64" t="n">
        <v>775</v>
      </c>
      <c r="X8" s="65" t="n">
        <f aca="false">SUM(N8:W8)</f>
        <v>136170</v>
      </c>
      <c r="Y8" s="53" t="n">
        <v>516</v>
      </c>
      <c r="Z8" s="63" t="n">
        <v>60222</v>
      </c>
      <c r="AA8" s="63" t="n">
        <v>9651</v>
      </c>
      <c r="AB8" s="63" t="n">
        <v>9236</v>
      </c>
      <c r="AC8" s="63" t="n">
        <v>3493</v>
      </c>
      <c r="AD8" s="63" t="n">
        <v>573</v>
      </c>
      <c r="AE8" s="63" t="n">
        <v>0</v>
      </c>
      <c r="AF8" s="63" t="n">
        <v>429</v>
      </c>
      <c r="AG8" s="63" t="n">
        <v>0</v>
      </c>
      <c r="AH8" s="64" t="n">
        <v>0</v>
      </c>
      <c r="AI8" s="65" t="n">
        <f aca="false">SUM(Y8:AH8)</f>
        <v>84120</v>
      </c>
    </row>
    <row r="9" s="26" customFormat="true" ht="17.25" hidden="false" customHeight="false" outlineLevel="0" collapsed="false">
      <c r="B9" s="56" t="s">
        <v>46</v>
      </c>
      <c r="C9" s="57" t="n">
        <v>477533</v>
      </c>
      <c r="D9" s="57" t="n">
        <v>8546</v>
      </c>
      <c r="E9" s="58" t="n">
        <v>112827</v>
      </c>
      <c r="F9" s="59" t="n">
        <f aca="false">G25</f>
        <v>2838</v>
      </c>
      <c r="G9" s="59" t="n">
        <f aca="false">K25</f>
        <v>23745</v>
      </c>
      <c r="H9" s="57" t="n">
        <v>115497</v>
      </c>
      <c r="I9" s="60" t="n">
        <v>48556</v>
      </c>
      <c r="J9" s="60" t="n">
        <v>33385</v>
      </c>
      <c r="K9" s="61" t="n">
        <f aca="false">SUM(H9:J9)</f>
        <v>197438</v>
      </c>
      <c r="L9" s="62" t="n">
        <f aca="false">C9+D9+E9+F9+K9</f>
        <v>799182</v>
      </c>
      <c r="M9" s="32"/>
      <c r="N9" s="52" t="n">
        <v>2530</v>
      </c>
      <c r="O9" s="63" t="n">
        <v>88209</v>
      </c>
      <c r="P9" s="63" t="n">
        <v>12730</v>
      </c>
      <c r="Q9" s="63" t="n">
        <v>6368</v>
      </c>
      <c r="R9" s="63" t="n">
        <v>4284</v>
      </c>
      <c r="S9" s="63" t="n">
        <v>300</v>
      </c>
      <c r="T9" s="63" t="n">
        <v>0</v>
      </c>
      <c r="U9" s="63" t="n">
        <v>461</v>
      </c>
      <c r="V9" s="63" t="n">
        <v>0</v>
      </c>
      <c r="W9" s="64" t="n">
        <v>615</v>
      </c>
      <c r="X9" s="65" t="n">
        <f aca="false">SUM(N9:W9)</f>
        <v>115497</v>
      </c>
      <c r="Y9" s="53" t="n">
        <v>355</v>
      </c>
      <c r="Z9" s="63" t="n">
        <v>38226</v>
      </c>
      <c r="AA9" s="63" t="n">
        <v>4820</v>
      </c>
      <c r="AB9" s="63" t="n">
        <v>3334</v>
      </c>
      <c r="AC9" s="63" t="n">
        <v>1485</v>
      </c>
      <c r="AD9" s="63" t="n">
        <v>182</v>
      </c>
      <c r="AE9" s="63" t="n">
        <v>0</v>
      </c>
      <c r="AF9" s="63" t="n">
        <v>154</v>
      </c>
      <c r="AG9" s="63" t="n">
        <v>0</v>
      </c>
      <c r="AH9" s="64" t="n">
        <v>0</v>
      </c>
      <c r="AI9" s="65" t="n">
        <f aca="false">SUM(Y9:AH9)</f>
        <v>48556</v>
      </c>
    </row>
    <row r="10" s="26" customFormat="true" ht="17.25" hidden="false" customHeight="false" outlineLevel="0" collapsed="false">
      <c r="B10" s="56" t="s">
        <v>47</v>
      </c>
      <c r="C10" s="57" t="n">
        <v>530168</v>
      </c>
      <c r="D10" s="57" t="n">
        <v>8362</v>
      </c>
      <c r="E10" s="58" t="n">
        <v>108874</v>
      </c>
      <c r="F10" s="59" t="n">
        <f aca="false">G26</f>
        <v>2495</v>
      </c>
      <c r="G10" s="59" t="n">
        <f aca="false">K26</f>
        <v>23821</v>
      </c>
      <c r="H10" s="57" t="n">
        <v>122276</v>
      </c>
      <c r="I10" s="60" t="n">
        <v>39741</v>
      </c>
      <c r="J10" s="60" t="n">
        <v>34896</v>
      </c>
      <c r="K10" s="61" t="n">
        <f aca="false">SUM(H10:J10)</f>
        <v>196913</v>
      </c>
      <c r="L10" s="62" t="n">
        <f aca="false">C10+D10+E10+F10+K10</f>
        <v>846812</v>
      </c>
      <c r="M10" s="32"/>
      <c r="N10" s="52" t="n">
        <v>2836</v>
      </c>
      <c r="O10" s="63" t="n">
        <v>91010</v>
      </c>
      <c r="P10" s="63" t="n">
        <v>16499</v>
      </c>
      <c r="Q10" s="63" t="n">
        <v>6187</v>
      </c>
      <c r="R10" s="63" t="n">
        <v>4249</v>
      </c>
      <c r="S10" s="63" t="n">
        <v>393</v>
      </c>
      <c r="T10" s="63" t="n">
        <v>0</v>
      </c>
      <c r="U10" s="63" t="n">
        <v>451</v>
      </c>
      <c r="V10" s="63" t="n">
        <v>0</v>
      </c>
      <c r="W10" s="64" t="n">
        <v>651</v>
      </c>
      <c r="X10" s="65" t="n">
        <f aca="false">SUM(N10:W10)</f>
        <v>122276</v>
      </c>
      <c r="Y10" s="53" t="n">
        <v>274</v>
      </c>
      <c r="Z10" s="63" t="n">
        <v>31454</v>
      </c>
      <c r="AA10" s="63" t="n">
        <v>4324</v>
      </c>
      <c r="AB10" s="63" t="n">
        <v>2320</v>
      </c>
      <c r="AC10" s="63" t="n">
        <v>1288</v>
      </c>
      <c r="AD10" s="63" t="n">
        <v>24</v>
      </c>
      <c r="AE10" s="63" t="n">
        <v>0</v>
      </c>
      <c r="AF10" s="63" t="n">
        <v>57</v>
      </c>
      <c r="AG10" s="63" t="n">
        <v>0</v>
      </c>
      <c r="AH10" s="64" t="n">
        <v>0</v>
      </c>
      <c r="AI10" s="65" t="n">
        <f aca="false">SUM(Y10:AH10)</f>
        <v>39741</v>
      </c>
    </row>
    <row r="11" s="26" customFormat="true" ht="17.25" hidden="false" customHeight="false" outlineLevel="0" collapsed="false">
      <c r="B11" s="56" t="s">
        <v>48</v>
      </c>
      <c r="C11" s="57" t="n">
        <v>397924</v>
      </c>
      <c r="D11" s="57" t="n">
        <v>5544</v>
      </c>
      <c r="E11" s="58" t="n">
        <v>75880</v>
      </c>
      <c r="F11" s="59" t="n">
        <f aca="false">G27</f>
        <v>617</v>
      </c>
      <c r="G11" s="59" t="n">
        <f aca="false">K27</f>
        <v>18384</v>
      </c>
      <c r="H11" s="57" t="n">
        <v>77235</v>
      </c>
      <c r="I11" s="60" t="n">
        <v>24758</v>
      </c>
      <c r="J11" s="60" t="n">
        <v>25351</v>
      </c>
      <c r="K11" s="61" t="n">
        <f aca="false">SUM(H11:J11)</f>
        <v>127344</v>
      </c>
      <c r="L11" s="62" t="n">
        <f aca="false">C11+D11+E11+F11+K11</f>
        <v>607309</v>
      </c>
      <c r="M11" s="32"/>
      <c r="N11" s="52" t="n">
        <v>1668</v>
      </c>
      <c r="O11" s="63" t="n">
        <v>58461</v>
      </c>
      <c r="P11" s="63" t="n">
        <v>9931</v>
      </c>
      <c r="Q11" s="63" t="n">
        <v>3477</v>
      </c>
      <c r="R11" s="63" t="n">
        <v>2778</v>
      </c>
      <c r="S11" s="63" t="n">
        <v>70</v>
      </c>
      <c r="T11" s="63" t="n">
        <v>0</v>
      </c>
      <c r="U11" s="63" t="n">
        <v>245</v>
      </c>
      <c r="V11" s="63" t="n">
        <v>0</v>
      </c>
      <c r="W11" s="64" t="n">
        <v>605</v>
      </c>
      <c r="X11" s="65" t="n">
        <f aca="false">SUM(N11:W11)</f>
        <v>77235</v>
      </c>
      <c r="Y11" s="53" t="n">
        <v>210</v>
      </c>
      <c r="Z11" s="63" t="n">
        <v>20306</v>
      </c>
      <c r="AA11" s="63" t="n">
        <v>2216</v>
      </c>
      <c r="AB11" s="63" t="n">
        <v>1262</v>
      </c>
      <c r="AC11" s="63" t="n">
        <v>740</v>
      </c>
      <c r="AD11" s="63" t="n">
        <v>7</v>
      </c>
      <c r="AE11" s="63" t="n">
        <v>0</v>
      </c>
      <c r="AF11" s="63" t="n">
        <v>17</v>
      </c>
      <c r="AG11" s="63" t="n">
        <v>0</v>
      </c>
      <c r="AH11" s="64" t="n">
        <v>0</v>
      </c>
      <c r="AI11" s="65" t="n">
        <f aca="false">SUM(Y11:AH11)</f>
        <v>24758</v>
      </c>
    </row>
    <row r="12" s="26" customFormat="true" ht="17.25" hidden="false" customHeight="false" outlineLevel="0" collapsed="false">
      <c r="B12" s="56" t="s">
        <v>49</v>
      </c>
      <c r="C12" s="57" t="n">
        <v>473034</v>
      </c>
      <c r="D12" s="57" t="n">
        <v>8473</v>
      </c>
      <c r="E12" s="58" t="n">
        <v>100398</v>
      </c>
      <c r="F12" s="59" t="n">
        <f aca="false">G28</f>
        <v>2767</v>
      </c>
      <c r="G12" s="59" t="n">
        <f aca="false">K28</f>
        <v>27470</v>
      </c>
      <c r="H12" s="57" t="n">
        <v>113942</v>
      </c>
      <c r="I12" s="60" t="n">
        <v>73365</v>
      </c>
      <c r="J12" s="60" t="n">
        <v>35322</v>
      </c>
      <c r="K12" s="61" t="n">
        <f aca="false">SUM(H12:J12)</f>
        <v>222629</v>
      </c>
      <c r="L12" s="62" t="n">
        <f aca="false">C12+D12+E12+F12+K12</f>
        <v>807301</v>
      </c>
      <c r="M12" s="32"/>
      <c r="N12" s="52" t="n">
        <v>2301</v>
      </c>
      <c r="O12" s="63" t="n">
        <v>86180</v>
      </c>
      <c r="P12" s="63" t="n">
        <v>14067</v>
      </c>
      <c r="Q12" s="63" t="n">
        <v>5904</v>
      </c>
      <c r="R12" s="63" t="n">
        <v>4108</v>
      </c>
      <c r="S12" s="63" t="n">
        <v>260</v>
      </c>
      <c r="T12" s="63" t="n">
        <v>0</v>
      </c>
      <c r="U12" s="63" t="n">
        <v>554</v>
      </c>
      <c r="V12" s="63" t="n">
        <v>0</v>
      </c>
      <c r="W12" s="64" t="n">
        <v>568</v>
      </c>
      <c r="X12" s="65" t="n">
        <f aca="false">SUM(N12:W12)</f>
        <v>113942</v>
      </c>
      <c r="Y12" s="53" t="n">
        <v>501</v>
      </c>
      <c r="Z12" s="63" t="n">
        <v>53212</v>
      </c>
      <c r="AA12" s="63" t="n">
        <v>7367</v>
      </c>
      <c r="AB12" s="63" t="n">
        <v>8724</v>
      </c>
      <c r="AC12" s="63" t="n">
        <v>2839</v>
      </c>
      <c r="AD12" s="63" t="n">
        <v>401</v>
      </c>
      <c r="AE12" s="63" t="n">
        <v>0</v>
      </c>
      <c r="AF12" s="63" t="n">
        <v>295</v>
      </c>
      <c r="AG12" s="63" t="n">
        <v>0</v>
      </c>
      <c r="AH12" s="64" t="n">
        <v>26</v>
      </c>
      <c r="AI12" s="65" t="n">
        <f aca="false">SUM(Y12:AH12)</f>
        <v>73365</v>
      </c>
    </row>
    <row r="13" s="26" customFormat="true" ht="17.25" hidden="false" customHeight="false" outlineLevel="0" collapsed="false">
      <c r="B13" s="56" t="s">
        <v>50</v>
      </c>
      <c r="C13" s="57" t="n">
        <v>500564</v>
      </c>
      <c r="D13" s="57" t="n">
        <v>9172</v>
      </c>
      <c r="E13" s="58" t="n">
        <v>119240</v>
      </c>
      <c r="F13" s="59" t="n">
        <f aca="false">G29</f>
        <v>3256</v>
      </c>
      <c r="G13" s="59" t="n">
        <f aca="false">K29</f>
        <v>38715</v>
      </c>
      <c r="H13" s="57" t="n">
        <v>133658</v>
      </c>
      <c r="I13" s="60" t="n">
        <v>115374</v>
      </c>
      <c r="J13" s="60" t="n">
        <v>38204</v>
      </c>
      <c r="K13" s="61" t="n">
        <f aca="false">SUM(H13:J13)</f>
        <v>287236</v>
      </c>
      <c r="L13" s="62" t="n">
        <f aca="false">C13+D13+E13+F13+K13</f>
        <v>919468</v>
      </c>
      <c r="M13" s="32"/>
      <c r="N13" s="52" t="n">
        <v>2637</v>
      </c>
      <c r="O13" s="63" t="n">
        <v>100195</v>
      </c>
      <c r="P13" s="63" t="n">
        <v>15902</v>
      </c>
      <c r="Q13" s="63" t="n">
        <v>7527</v>
      </c>
      <c r="R13" s="63" t="n">
        <v>5812</v>
      </c>
      <c r="S13" s="63" t="n">
        <v>260</v>
      </c>
      <c r="T13" s="63" t="n">
        <v>1</v>
      </c>
      <c r="U13" s="63" t="n">
        <v>702</v>
      </c>
      <c r="V13" s="63" t="n">
        <v>0</v>
      </c>
      <c r="W13" s="64" t="n">
        <v>622</v>
      </c>
      <c r="X13" s="65" t="n">
        <f aca="false">SUM(N13:W13)</f>
        <v>133658</v>
      </c>
      <c r="Y13" s="53" t="n">
        <v>751</v>
      </c>
      <c r="Z13" s="63" t="n">
        <v>81045</v>
      </c>
      <c r="AA13" s="63" t="n">
        <v>11511</v>
      </c>
      <c r="AB13" s="63" t="n">
        <v>14993</v>
      </c>
      <c r="AC13" s="63" t="n">
        <v>5558</v>
      </c>
      <c r="AD13" s="63" t="n">
        <v>732</v>
      </c>
      <c r="AE13" s="63" t="n">
        <v>0</v>
      </c>
      <c r="AF13" s="63" t="n">
        <v>750</v>
      </c>
      <c r="AG13" s="63" t="n">
        <v>0</v>
      </c>
      <c r="AH13" s="64" t="n">
        <v>34</v>
      </c>
      <c r="AI13" s="65" t="n">
        <f aca="false">SUM(Y13:AH13)</f>
        <v>115374</v>
      </c>
    </row>
    <row r="14" s="26" customFormat="true" ht="17.25" hidden="false" customHeight="false" outlineLevel="0" collapsed="false">
      <c r="B14" s="56" t="s">
        <v>51</v>
      </c>
      <c r="C14" s="57" t="n">
        <v>466618</v>
      </c>
      <c r="D14" s="57" t="n">
        <v>8117</v>
      </c>
      <c r="E14" s="58" t="n">
        <v>112828</v>
      </c>
      <c r="F14" s="59" t="n">
        <f aca="false">G30</f>
        <v>2840</v>
      </c>
      <c r="G14" s="59" t="n">
        <f aca="false">K30</f>
        <v>35754</v>
      </c>
      <c r="H14" s="57" t="n">
        <v>128697</v>
      </c>
      <c r="I14" s="60" t="n">
        <v>111402</v>
      </c>
      <c r="J14" s="60" t="n">
        <v>35956</v>
      </c>
      <c r="K14" s="61" t="n">
        <f aca="false">SUM(H14:J14)</f>
        <v>276055</v>
      </c>
      <c r="L14" s="62" t="n">
        <f aca="false">C14+D14+E14+F14+K14</f>
        <v>866458</v>
      </c>
      <c r="M14" s="32"/>
      <c r="N14" s="52" t="n">
        <v>2410</v>
      </c>
      <c r="O14" s="63" t="n">
        <v>96240</v>
      </c>
      <c r="P14" s="63" t="n">
        <v>15251</v>
      </c>
      <c r="Q14" s="63" t="n">
        <v>7730</v>
      </c>
      <c r="R14" s="63" t="n">
        <v>5467</v>
      </c>
      <c r="S14" s="63" t="n">
        <v>256</v>
      </c>
      <c r="T14" s="63" t="n">
        <v>0</v>
      </c>
      <c r="U14" s="63" t="n">
        <v>615</v>
      </c>
      <c r="V14" s="63" t="n">
        <v>0</v>
      </c>
      <c r="W14" s="64" t="n">
        <v>728</v>
      </c>
      <c r="X14" s="65" t="n">
        <f aca="false">SUM(N14:W14)</f>
        <v>128697</v>
      </c>
      <c r="Y14" s="53" t="n">
        <v>685</v>
      </c>
      <c r="Z14" s="63" t="n">
        <v>77754</v>
      </c>
      <c r="AA14" s="63" t="n">
        <v>10956</v>
      </c>
      <c r="AB14" s="63" t="n">
        <v>14837</v>
      </c>
      <c r="AC14" s="63" t="n">
        <v>5646</v>
      </c>
      <c r="AD14" s="63" t="n">
        <v>814</v>
      </c>
      <c r="AE14" s="63" t="n">
        <v>0</v>
      </c>
      <c r="AF14" s="63" t="n">
        <v>707</v>
      </c>
      <c r="AG14" s="63" t="n">
        <v>0</v>
      </c>
      <c r="AH14" s="64" t="n">
        <v>3</v>
      </c>
      <c r="AI14" s="65" t="n">
        <f aca="false">SUM(Y14:AH14)</f>
        <v>111402</v>
      </c>
    </row>
    <row r="15" s="26" customFormat="true" ht="18" hidden="false" customHeight="false" outlineLevel="0" collapsed="false">
      <c r="B15" s="66" t="s">
        <v>52</v>
      </c>
      <c r="C15" s="57" t="n">
        <v>484741</v>
      </c>
      <c r="D15" s="57" t="n">
        <v>7489</v>
      </c>
      <c r="E15" s="58" t="n">
        <v>108692</v>
      </c>
      <c r="F15" s="67" t="n">
        <f aca="false">G31</f>
        <v>2290</v>
      </c>
      <c r="G15" s="67" t="n">
        <f aca="false">K31</f>
        <v>29929</v>
      </c>
      <c r="H15" s="68" t="n">
        <v>111913</v>
      </c>
      <c r="I15" s="69" t="n">
        <v>77615</v>
      </c>
      <c r="J15" s="69" t="n">
        <v>33321</v>
      </c>
      <c r="K15" s="70" t="n">
        <f aca="false">SUM(H15:J15)</f>
        <v>222849</v>
      </c>
      <c r="L15" s="71" t="n">
        <f aca="false">C15+D15+E15+F15+K15</f>
        <v>826061</v>
      </c>
      <c r="M15" s="32"/>
      <c r="N15" s="72" t="n">
        <v>2282</v>
      </c>
      <c r="O15" s="73" t="n">
        <v>85048</v>
      </c>
      <c r="P15" s="73" t="n">
        <v>12840</v>
      </c>
      <c r="Q15" s="73" t="n">
        <v>5648</v>
      </c>
      <c r="R15" s="73" t="n">
        <v>4568</v>
      </c>
      <c r="S15" s="73" t="n">
        <v>165</v>
      </c>
      <c r="T15" s="73" t="n">
        <v>0</v>
      </c>
      <c r="U15" s="73" t="n">
        <v>600</v>
      </c>
      <c r="V15" s="73" t="n">
        <v>0</v>
      </c>
      <c r="W15" s="74" t="n">
        <v>762</v>
      </c>
      <c r="X15" s="75" t="n">
        <f aca="false">SUM(N15:W15)</f>
        <v>111913</v>
      </c>
      <c r="Y15" s="76" t="n">
        <v>505</v>
      </c>
      <c r="Z15" s="73" t="n">
        <v>57487</v>
      </c>
      <c r="AA15" s="73" t="n">
        <v>7023</v>
      </c>
      <c r="AB15" s="73" t="n">
        <v>8067</v>
      </c>
      <c r="AC15" s="73" t="n">
        <v>3634</v>
      </c>
      <c r="AD15" s="73" t="n">
        <v>492</v>
      </c>
      <c r="AE15" s="73" t="n">
        <v>0</v>
      </c>
      <c r="AF15" s="73" t="n">
        <v>392</v>
      </c>
      <c r="AG15" s="73" t="n">
        <v>0</v>
      </c>
      <c r="AH15" s="74" t="n">
        <v>15</v>
      </c>
      <c r="AI15" s="75" t="n">
        <f aca="false">SUM(Y15:AH15)</f>
        <v>77615</v>
      </c>
    </row>
    <row r="16" s="26" customFormat="true" ht="18" hidden="false" customHeight="false" outlineLevel="0" collapsed="false">
      <c r="B16" s="77" t="s">
        <v>22</v>
      </c>
      <c r="C16" s="78" t="n">
        <f aca="false">SUM(C4:C15)</f>
        <v>5687292</v>
      </c>
      <c r="D16" s="78" t="n">
        <f aca="false">SUM(D4:D15)</f>
        <v>106658</v>
      </c>
      <c r="E16" s="79" t="n">
        <f aca="false">SUM(E4:E15)</f>
        <v>1302951</v>
      </c>
      <c r="F16" s="80" t="n">
        <f aca="false">G32</f>
        <v>33354</v>
      </c>
      <c r="G16" s="80" t="n">
        <f aca="false">K32</f>
        <v>334749</v>
      </c>
      <c r="H16" s="78" t="n">
        <f aca="false">SUM(H4:H15)</f>
        <v>1413582</v>
      </c>
      <c r="I16" s="81" t="n">
        <f aca="false">SUM(I4:I15)</f>
        <v>905379</v>
      </c>
      <c r="J16" s="81" t="n">
        <f aca="false">SUM(J4:J15)</f>
        <v>398693</v>
      </c>
      <c r="K16" s="82" t="n">
        <f aca="false">SUM(K4:K15)</f>
        <v>2717654</v>
      </c>
      <c r="L16" s="80" t="n">
        <f aca="false">C16+D16+E16+F16+G16+K16</f>
        <v>10182658</v>
      </c>
      <c r="M16" s="32"/>
      <c r="N16" s="83" t="n">
        <f aca="false">SUM(N4:N15)</f>
        <v>29232</v>
      </c>
      <c r="O16" s="84" t="n">
        <f aca="false">SUM(O4:O15)</f>
        <v>1061035</v>
      </c>
      <c r="P16" s="84" t="n">
        <f aca="false">SUM(P4:P15)</f>
        <v>169058</v>
      </c>
      <c r="Q16" s="84" t="n">
        <f aca="false">SUM(Q4:Q15)</f>
        <v>79000</v>
      </c>
      <c r="R16" s="84" t="n">
        <f aca="false">SUM(R4:R15)</f>
        <v>57408</v>
      </c>
      <c r="S16" s="84" t="n">
        <f aca="false">SUM(S4:S15)</f>
        <v>3646</v>
      </c>
      <c r="T16" s="84" t="n">
        <f aca="false">SUM(T4:T15)</f>
        <v>1</v>
      </c>
      <c r="U16" s="84" t="n">
        <f aca="false">SUM(U4:U15)</f>
        <v>6174</v>
      </c>
      <c r="V16" s="84" t="n">
        <f aca="false">SUM(V4:V15)</f>
        <v>0</v>
      </c>
      <c r="W16" s="85" t="n">
        <f aca="false">SUM(W4:W15)</f>
        <v>8028</v>
      </c>
      <c r="X16" s="86" t="n">
        <f aca="false">SUM(N16:W16)</f>
        <v>1413582</v>
      </c>
      <c r="Y16" s="83" t="n">
        <f aca="false">SUM(Y4:Y15)</f>
        <v>6006</v>
      </c>
      <c r="Z16" s="84" t="n">
        <f aca="false">SUM(Z4:Z15)</f>
        <v>655415</v>
      </c>
      <c r="AA16" s="84" t="n">
        <f aca="false">SUM(AA4:AA15)</f>
        <v>94891</v>
      </c>
      <c r="AB16" s="84" t="n">
        <f aca="false">SUM(AB4:AB15)</f>
        <v>101774</v>
      </c>
      <c r="AC16" s="84" t="n">
        <f aca="false">SUM(AC4:AC15)</f>
        <v>37701</v>
      </c>
      <c r="AD16" s="84" t="n">
        <f aca="false">SUM(AD4:AD15)</f>
        <v>5086</v>
      </c>
      <c r="AE16" s="84" t="n">
        <f aca="false">SUM(AE4:AE15)</f>
        <v>0</v>
      </c>
      <c r="AF16" s="84" t="n">
        <f aca="false">SUM(AF4:AF15)</f>
        <v>4361</v>
      </c>
      <c r="AG16" s="84" t="n">
        <f aca="false">SUM(AG4:AG15)</f>
        <v>67</v>
      </c>
      <c r="AH16" s="85" t="n">
        <f aca="false">SUM(AH4:AH15)</f>
        <v>78</v>
      </c>
      <c r="AI16" s="86" t="n">
        <f aca="false">SUM(Y16:AH16)</f>
        <v>905379</v>
      </c>
    </row>
    <row r="17" customFormat="false" ht="15" hidden="false" customHeight="true" outlineLevel="0" collapsed="false">
      <c r="D17" s="87"/>
      <c r="L17" s="87"/>
    </row>
    <row r="18" customFormat="false" ht="18.75" hidden="false" customHeight="true" outlineLevel="0" collapsed="false">
      <c r="B18" s="88" t="s">
        <v>17</v>
      </c>
      <c r="C18" s="89" t="s">
        <v>53</v>
      </c>
      <c r="D18" s="89"/>
      <c r="E18" s="89"/>
      <c r="F18" s="89"/>
      <c r="G18" s="89"/>
      <c r="H18" s="90" t="s">
        <v>20</v>
      </c>
      <c r="I18" s="90"/>
      <c r="J18" s="90"/>
      <c r="K18" s="90"/>
    </row>
    <row r="19" customFormat="false" ht="33.75" hidden="false" customHeight="true" outlineLevel="0" collapsed="false">
      <c r="B19" s="88"/>
      <c r="C19" s="91" t="s">
        <v>54</v>
      </c>
      <c r="D19" s="92" t="s">
        <v>55</v>
      </c>
      <c r="E19" s="93" t="s">
        <v>56</v>
      </c>
      <c r="F19" s="94" t="s">
        <v>57</v>
      </c>
      <c r="G19" s="95" t="s">
        <v>22</v>
      </c>
      <c r="H19" s="96" t="s">
        <v>58</v>
      </c>
      <c r="I19" s="97" t="s">
        <v>59</v>
      </c>
      <c r="J19" s="98" t="s">
        <v>60</v>
      </c>
      <c r="K19" s="99" t="s">
        <v>22</v>
      </c>
      <c r="M19" s="87"/>
      <c r="N19" s="87"/>
    </row>
    <row r="20" customFormat="false" ht="15" hidden="false" customHeight="true" outlineLevel="0" collapsed="false">
      <c r="B20" s="47" t="s">
        <v>41</v>
      </c>
      <c r="C20" s="100" t="n">
        <v>1535</v>
      </c>
      <c r="D20" s="100" t="n">
        <v>936</v>
      </c>
      <c r="E20" s="100" t="n">
        <v>549</v>
      </c>
      <c r="F20" s="101" t="n">
        <v>20</v>
      </c>
      <c r="G20" s="102" t="n">
        <f aca="false">SUM(C20:F20)</f>
        <v>3040</v>
      </c>
      <c r="H20" s="103" t="n">
        <v>27440</v>
      </c>
      <c r="I20" s="104" t="n">
        <v>0</v>
      </c>
      <c r="J20" s="105" t="n">
        <v>1001</v>
      </c>
      <c r="K20" s="106" t="n">
        <f aca="false">SUM(H20:J20)</f>
        <v>28441</v>
      </c>
      <c r="M20" s="87"/>
    </row>
    <row r="21" customFormat="false" ht="15" hidden="false" customHeight="false" outlineLevel="0" collapsed="false">
      <c r="B21" s="56" t="s">
        <v>42</v>
      </c>
      <c r="C21" s="107" t="n">
        <v>1711</v>
      </c>
      <c r="D21" s="107" t="n">
        <v>945</v>
      </c>
      <c r="E21" s="107" t="n">
        <v>594</v>
      </c>
      <c r="F21" s="108" t="n">
        <v>40</v>
      </c>
      <c r="G21" s="109" t="n">
        <f aca="false">SUM(C21:F21)</f>
        <v>3290</v>
      </c>
      <c r="H21" s="110" t="n">
        <v>26992</v>
      </c>
      <c r="I21" s="107" t="n">
        <v>0</v>
      </c>
      <c r="J21" s="111" t="n">
        <v>1030</v>
      </c>
      <c r="K21" s="112" t="n">
        <f aca="false">SUM(H21:J21)</f>
        <v>28022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</row>
    <row r="22" customFormat="false" ht="15" hidden="false" customHeight="false" outlineLevel="0" collapsed="false">
      <c r="B22" s="56" t="s">
        <v>43</v>
      </c>
      <c r="C22" s="107" t="n">
        <v>1683</v>
      </c>
      <c r="D22" s="107" t="n">
        <v>989</v>
      </c>
      <c r="E22" s="107" t="n">
        <v>565</v>
      </c>
      <c r="F22" s="108" t="n">
        <v>0</v>
      </c>
      <c r="G22" s="109" t="n">
        <f aca="false">SUM(C22:F22)</f>
        <v>3237</v>
      </c>
      <c r="H22" s="110" t="n">
        <v>25796</v>
      </c>
      <c r="I22" s="107" t="n">
        <v>0</v>
      </c>
      <c r="J22" s="111" t="n">
        <v>1127</v>
      </c>
      <c r="K22" s="112" t="n">
        <f aca="false">SUM(H22:J22)</f>
        <v>26923</v>
      </c>
      <c r="M22" s="87"/>
    </row>
    <row r="23" customFormat="false" ht="15" hidden="false" customHeight="false" outlineLevel="0" collapsed="false">
      <c r="B23" s="56" t="s">
        <v>44</v>
      </c>
      <c r="C23" s="107" t="n">
        <v>1543</v>
      </c>
      <c r="D23" s="107" t="n">
        <v>976</v>
      </c>
      <c r="E23" s="107" t="n">
        <v>461</v>
      </c>
      <c r="F23" s="108" t="n">
        <v>60</v>
      </c>
      <c r="G23" s="109" t="n">
        <f aca="false">SUM(C23:F23)</f>
        <v>3040</v>
      </c>
      <c r="H23" s="110" t="n">
        <v>22988</v>
      </c>
      <c r="I23" s="107" t="n">
        <v>0</v>
      </c>
      <c r="J23" s="111" t="n">
        <v>961</v>
      </c>
      <c r="K23" s="112" t="n">
        <f aca="false">SUM(H23:J23)</f>
        <v>23949</v>
      </c>
      <c r="M23" s="87"/>
    </row>
    <row r="24" customFormat="false" ht="15" hidden="false" customHeight="false" outlineLevel="0" collapsed="false">
      <c r="B24" s="56" t="s">
        <v>45</v>
      </c>
      <c r="C24" s="107" t="n">
        <v>1836</v>
      </c>
      <c r="D24" s="107" t="n">
        <v>1164</v>
      </c>
      <c r="E24" s="107" t="n">
        <v>624</v>
      </c>
      <c r="F24" s="108" t="n">
        <v>20</v>
      </c>
      <c r="G24" s="109" t="n">
        <f aca="false">SUM(C24:F24)</f>
        <v>3644</v>
      </c>
      <c r="H24" s="110" t="n">
        <v>28464</v>
      </c>
      <c r="I24" s="107" t="n">
        <v>0</v>
      </c>
      <c r="J24" s="111" t="n">
        <v>1132</v>
      </c>
      <c r="K24" s="112" t="n">
        <f aca="false">SUM(H24:J24)</f>
        <v>29596</v>
      </c>
      <c r="M24" s="87"/>
    </row>
    <row r="25" customFormat="false" ht="15" hidden="false" customHeight="false" outlineLevel="0" collapsed="false">
      <c r="B25" s="56" t="s">
        <v>46</v>
      </c>
      <c r="C25" s="107" t="n">
        <v>1456</v>
      </c>
      <c r="D25" s="107" t="n">
        <v>883</v>
      </c>
      <c r="E25" s="107" t="n">
        <v>479</v>
      </c>
      <c r="F25" s="108" t="n">
        <v>20</v>
      </c>
      <c r="G25" s="109" t="n">
        <f aca="false">SUM(C25:F25)</f>
        <v>2838</v>
      </c>
      <c r="H25" s="110" t="n">
        <v>22779</v>
      </c>
      <c r="I25" s="107" t="n">
        <v>0</v>
      </c>
      <c r="J25" s="111" t="n">
        <v>966</v>
      </c>
      <c r="K25" s="112" t="n">
        <f aca="false">SUM(H25:J25)</f>
        <v>23745</v>
      </c>
      <c r="M25" s="87"/>
    </row>
    <row r="26" customFormat="false" ht="15" hidden="false" customHeight="false" outlineLevel="0" collapsed="false">
      <c r="B26" s="56" t="s">
        <v>47</v>
      </c>
      <c r="C26" s="107" t="n">
        <v>1151</v>
      </c>
      <c r="D26" s="107" t="n">
        <v>834</v>
      </c>
      <c r="E26" s="107" t="n">
        <v>490</v>
      </c>
      <c r="F26" s="108" t="n">
        <v>20</v>
      </c>
      <c r="G26" s="109" t="n">
        <f aca="false">SUM(C26:F26)</f>
        <v>2495</v>
      </c>
      <c r="H26" s="110" t="n">
        <v>22832</v>
      </c>
      <c r="I26" s="107" t="n">
        <v>0</v>
      </c>
      <c r="J26" s="111" t="n">
        <v>989</v>
      </c>
      <c r="K26" s="112" t="n">
        <f aca="false">SUM(H26:J26)</f>
        <v>23821</v>
      </c>
      <c r="M26" s="87"/>
    </row>
    <row r="27" customFormat="false" ht="15" hidden="false" customHeight="false" outlineLevel="0" collapsed="false">
      <c r="B27" s="56" t="s">
        <v>48</v>
      </c>
      <c r="C27" s="107" t="n">
        <v>0</v>
      </c>
      <c r="D27" s="107" t="n">
        <v>316</v>
      </c>
      <c r="E27" s="107" t="n">
        <v>281</v>
      </c>
      <c r="F27" s="108" t="n">
        <v>20</v>
      </c>
      <c r="G27" s="109" t="n">
        <f aca="false">SUM(C27:F27)</f>
        <v>617</v>
      </c>
      <c r="H27" s="110" t="n">
        <v>17785</v>
      </c>
      <c r="I27" s="107" t="n">
        <v>0</v>
      </c>
      <c r="J27" s="111" t="n">
        <v>599</v>
      </c>
      <c r="K27" s="112" t="n">
        <f aca="false">SUM(H27:J27)</f>
        <v>18384</v>
      </c>
      <c r="M27" s="87"/>
    </row>
    <row r="28" customFormat="false" ht="15" hidden="false" customHeight="false" outlineLevel="0" collapsed="false">
      <c r="B28" s="56" t="s">
        <v>49</v>
      </c>
      <c r="C28" s="107" t="n">
        <v>1478</v>
      </c>
      <c r="D28" s="107" t="n">
        <v>761</v>
      </c>
      <c r="E28" s="107" t="n">
        <v>498</v>
      </c>
      <c r="F28" s="108" t="n">
        <v>30</v>
      </c>
      <c r="G28" s="109" t="n">
        <f aca="false">SUM(C28:F28)</f>
        <v>2767</v>
      </c>
      <c r="H28" s="110" t="n">
        <v>26357</v>
      </c>
      <c r="I28" s="107" t="n">
        <v>0</v>
      </c>
      <c r="J28" s="111" t="n">
        <v>1113</v>
      </c>
      <c r="K28" s="112" t="n">
        <f aca="false">SUM(H28:J28)</f>
        <v>27470</v>
      </c>
      <c r="M28" s="87"/>
    </row>
    <row r="29" customFormat="false" ht="15" hidden="false" customHeight="false" outlineLevel="0" collapsed="false">
      <c r="B29" s="56" t="s">
        <v>50</v>
      </c>
      <c r="C29" s="107" t="n">
        <v>1872</v>
      </c>
      <c r="D29" s="107" t="n">
        <v>827</v>
      </c>
      <c r="E29" s="107" t="n">
        <v>557</v>
      </c>
      <c r="F29" s="108" t="n">
        <v>0</v>
      </c>
      <c r="G29" s="109" t="n">
        <f aca="false">SUM(C29:F29)</f>
        <v>3256</v>
      </c>
      <c r="H29" s="110" t="n">
        <v>35629</v>
      </c>
      <c r="I29" s="107" t="n">
        <v>1867</v>
      </c>
      <c r="J29" s="111" t="n">
        <v>1219</v>
      </c>
      <c r="K29" s="112" t="n">
        <f aca="false">SUM(H29:J29)</f>
        <v>38715</v>
      </c>
      <c r="M29" s="87"/>
    </row>
    <row r="30" customFormat="false" ht="15" hidden="false" customHeight="false" outlineLevel="0" collapsed="false">
      <c r="B30" s="56" t="s">
        <v>51</v>
      </c>
      <c r="C30" s="107" t="n">
        <v>1570</v>
      </c>
      <c r="D30" s="107" t="n">
        <v>732</v>
      </c>
      <c r="E30" s="107" t="n">
        <v>538</v>
      </c>
      <c r="F30" s="108" t="n">
        <v>0</v>
      </c>
      <c r="G30" s="109" t="n">
        <f aca="false">SUM(C30:F30)</f>
        <v>2840</v>
      </c>
      <c r="H30" s="110" t="n">
        <v>32628</v>
      </c>
      <c r="I30" s="107" t="n">
        <v>1914</v>
      </c>
      <c r="J30" s="111" t="n">
        <v>1212</v>
      </c>
      <c r="K30" s="112" t="n">
        <f aca="false">SUM(H30:J30)</f>
        <v>35754</v>
      </c>
      <c r="M30" s="87"/>
    </row>
    <row r="31" customFormat="false" ht="15.75" hidden="false" customHeight="false" outlineLevel="0" collapsed="false">
      <c r="B31" s="114" t="s">
        <v>52</v>
      </c>
      <c r="C31" s="115" t="n">
        <v>1153</v>
      </c>
      <c r="D31" s="115" t="n">
        <v>616</v>
      </c>
      <c r="E31" s="115" t="n">
        <v>521</v>
      </c>
      <c r="F31" s="116" t="n">
        <v>0</v>
      </c>
      <c r="G31" s="117" t="n">
        <f aca="false">SUM(C31:F31)</f>
        <v>2290</v>
      </c>
      <c r="H31" s="118" t="n">
        <v>27401</v>
      </c>
      <c r="I31" s="115" t="n">
        <v>1452</v>
      </c>
      <c r="J31" s="119" t="n">
        <v>1076</v>
      </c>
      <c r="K31" s="120" t="n">
        <f aca="false">SUM(H31:J31)</f>
        <v>29929</v>
      </c>
      <c r="M31" s="87"/>
    </row>
    <row r="32" customFormat="false" ht="18" hidden="false" customHeight="false" outlineLevel="0" collapsed="false">
      <c r="B32" s="77" t="s">
        <v>22</v>
      </c>
      <c r="C32" s="81" t="n">
        <f aca="false">SUM(C20:C31)</f>
        <v>16988</v>
      </c>
      <c r="D32" s="81" t="n">
        <f aca="false">SUM(D20:D31)</f>
        <v>9979</v>
      </c>
      <c r="E32" s="81" t="n">
        <f aca="false">SUM(E20:E31)</f>
        <v>6157</v>
      </c>
      <c r="F32" s="82" t="n">
        <f aca="false">SUM(F20:F31)</f>
        <v>230</v>
      </c>
      <c r="G32" s="121" t="n">
        <f aca="false">SUM(G20:G31)</f>
        <v>33354</v>
      </c>
      <c r="H32" s="122" t="n">
        <f aca="false">SUM(H20:H31)</f>
        <v>317091</v>
      </c>
      <c r="I32" s="82" t="n">
        <f aca="false">SUM(I20:I31)</f>
        <v>5233</v>
      </c>
      <c r="J32" s="123" t="n">
        <f aca="false">SUM(J20:J31)</f>
        <v>12425</v>
      </c>
      <c r="K32" s="80" t="n">
        <f aca="false">SUM(H32:J32)</f>
        <v>334749</v>
      </c>
    </row>
    <row r="35" customFormat="false" ht="15.75" hidden="false" customHeight="true" outlineLevel="0" collapsed="false"/>
  </sheetData>
  <mergeCells count="11">
    <mergeCell ref="B2:B3"/>
    <mergeCell ref="C2:E2"/>
    <mergeCell ref="F2:F3"/>
    <mergeCell ref="G2:G3"/>
    <mergeCell ref="H2:K2"/>
    <mergeCell ref="L2:L3"/>
    <mergeCell ref="N2:X2"/>
    <mergeCell ref="Y2:AI2"/>
    <mergeCell ref="B18:B19"/>
    <mergeCell ref="C18:G18"/>
    <mergeCell ref="H18:K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T109"/>
  <sheetViews>
    <sheetView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3" ySplit="0" topLeftCell="D1" activePane="topRight" state="frozen"/>
      <selection pane="topLeft" activeCell="A1" activeCellId="0" sqref="A1"/>
      <selection pane="topRight" activeCell="P23" activeCellId="0" sqref="P23"/>
    </sheetView>
  </sheetViews>
  <sheetFormatPr defaultRowHeight="17.25" zeroHeight="false" outlineLevelRow="0" outlineLevelCol="0"/>
  <cols>
    <col collapsed="false" customWidth="true" hidden="false" outlineLevel="0" max="1" min="1" style="26" width="2.85"/>
    <col collapsed="false" customWidth="false" hidden="false" outlineLevel="0" max="2" min="2" style="26" width="11.42"/>
    <col collapsed="false" customWidth="true" hidden="false" outlineLevel="0" max="3" min="3" style="26" width="13.86"/>
    <col collapsed="false" customWidth="true" hidden="false" outlineLevel="0" max="4" min="4" style="32" width="12.42"/>
    <col collapsed="false" customWidth="true" hidden="false" outlineLevel="0" max="5" min="5" style="32" width="8.71"/>
    <col collapsed="false" customWidth="true" hidden="false" outlineLevel="0" max="6" min="6" style="32" width="12.42"/>
    <col collapsed="false" customWidth="true" hidden="false" outlineLevel="0" max="7" min="7" style="32" width="8.71"/>
    <col collapsed="false" customWidth="true" hidden="false" outlineLevel="0" max="8" min="8" style="32" width="12.42"/>
    <col collapsed="false" customWidth="true" hidden="false" outlineLevel="0" max="9" min="9" style="32" width="9.29"/>
    <col collapsed="false" customWidth="true" hidden="false" outlineLevel="0" max="10" min="10" style="32" width="15.42"/>
    <col collapsed="false" customWidth="true" hidden="false" outlineLevel="0" max="11" min="11" style="32" width="11.29"/>
    <col collapsed="false" customWidth="true" hidden="false" outlineLevel="0" max="12" min="12" style="32" width="15.86"/>
    <col collapsed="false" customWidth="true" hidden="false" outlineLevel="0" max="13" min="13" style="32" width="13.7"/>
    <col collapsed="false" customWidth="true" hidden="false" outlineLevel="0" max="14" min="14" style="32" width="22.57"/>
    <col collapsed="false" customWidth="true" hidden="false" outlineLevel="0" max="15" min="15" style="32" width="8.71"/>
    <col collapsed="false" customWidth="true" hidden="false" outlineLevel="0" max="16" min="16" style="32" width="26.85"/>
    <col collapsed="false" customWidth="true" hidden="false" outlineLevel="0" max="17" min="17" style="32" width="8.71"/>
    <col collapsed="false" customWidth="true" hidden="false" outlineLevel="0" max="18" min="18" style="32" width="20.86"/>
    <col collapsed="false" customWidth="true" hidden="false" outlineLevel="0" max="19" min="19" style="32" width="8.71"/>
    <col collapsed="false" customWidth="true" hidden="false" outlineLevel="0" max="20" min="20" style="32" width="21.86"/>
    <col collapsed="false" customWidth="true" hidden="false" outlineLevel="0" max="21" min="21" style="32" width="8.71"/>
    <col collapsed="false" customWidth="true" hidden="false" outlineLevel="0" max="22" min="22" style="124" width="12.42"/>
    <col collapsed="false" customWidth="true" hidden="false" outlineLevel="0" max="23" min="23" style="124" width="8.71"/>
    <col collapsed="false" customWidth="true" hidden="false" outlineLevel="0" max="24" min="24" style="32" width="4.71"/>
    <col collapsed="false" customWidth="true" hidden="false" outlineLevel="0" max="25" min="25" style="125" width="7.42"/>
    <col collapsed="false" customWidth="true" hidden="false" outlineLevel="0" max="26" min="26" style="125" width="8"/>
    <col collapsed="false" customWidth="true" hidden="false" outlineLevel="0" max="27" min="27" style="125" width="8.29"/>
    <col collapsed="false" customWidth="true" hidden="false" outlineLevel="0" max="34" min="28" style="125" width="7.42"/>
    <col collapsed="false" customWidth="true" hidden="false" outlineLevel="0" max="35" min="35" style="126" width="8.14"/>
    <col collapsed="false" customWidth="true" hidden="false" outlineLevel="0" max="36" min="36" style="125" width="7.42"/>
    <col collapsed="false" customWidth="true" hidden="false" outlineLevel="0" max="37" min="37" style="125" width="8"/>
    <col collapsed="false" customWidth="true" hidden="false" outlineLevel="0" max="45" min="38" style="125" width="7.42"/>
    <col collapsed="false" customWidth="true" hidden="false" outlineLevel="0" max="46" min="46" style="126" width="8.42"/>
    <col collapsed="false" customWidth="false" hidden="false" outlineLevel="0" max="1025" min="47" style="26" width="11.42"/>
  </cols>
  <sheetData>
    <row r="1" customFormat="false" ht="17.25" hidden="false" customHeight="false" outlineLevel="0" collapsed="false">
      <c r="B1" s="127" t="s">
        <v>61</v>
      </c>
    </row>
    <row r="2" customFormat="false" ht="10.5" hidden="false" customHeight="true" outlineLevel="0" collapsed="false"/>
    <row r="3" customFormat="false" ht="21.75" hidden="false" customHeight="true" outlineLevel="0" collapsed="false">
      <c r="B3" s="128" t="s">
        <v>62</v>
      </c>
      <c r="C3" s="129" t="s">
        <v>63</v>
      </c>
      <c r="D3" s="130" t="s">
        <v>18</v>
      </c>
      <c r="E3" s="130"/>
      <c r="F3" s="130"/>
      <c r="G3" s="130"/>
      <c r="H3" s="130"/>
      <c r="I3" s="130"/>
      <c r="J3" s="131" t="s">
        <v>64</v>
      </c>
      <c r="K3" s="131"/>
      <c r="L3" s="131" t="s">
        <v>65</v>
      </c>
      <c r="M3" s="131"/>
      <c r="N3" s="132" t="s">
        <v>21</v>
      </c>
      <c r="O3" s="132"/>
      <c r="P3" s="132"/>
      <c r="Q3" s="132"/>
      <c r="R3" s="132"/>
      <c r="S3" s="132"/>
      <c r="T3" s="132"/>
      <c r="U3" s="132"/>
      <c r="V3" s="133" t="s">
        <v>22</v>
      </c>
      <c r="W3" s="133"/>
      <c r="Y3" s="134" t="s">
        <v>23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5" t="s">
        <v>24</v>
      </c>
      <c r="AK3" s="135"/>
      <c r="AL3" s="135"/>
      <c r="AM3" s="135"/>
      <c r="AN3" s="135"/>
      <c r="AO3" s="135"/>
      <c r="AP3" s="135"/>
      <c r="AQ3" s="135"/>
      <c r="AR3" s="135"/>
      <c r="AS3" s="135"/>
      <c r="AT3" s="135"/>
    </row>
    <row r="4" customFormat="false" ht="21.75" hidden="false" customHeight="true" outlineLevel="0" collapsed="false">
      <c r="B4" s="128"/>
      <c r="C4" s="129"/>
      <c r="D4" s="136" t="s">
        <v>25</v>
      </c>
      <c r="E4" s="136" t="s">
        <v>66</v>
      </c>
      <c r="F4" s="137" t="s">
        <v>26</v>
      </c>
      <c r="G4" s="138" t="s">
        <v>66</v>
      </c>
      <c r="H4" s="138" t="s">
        <v>27</v>
      </c>
      <c r="I4" s="139" t="s">
        <v>66</v>
      </c>
      <c r="J4" s="140" t="s">
        <v>67</v>
      </c>
      <c r="K4" s="141" t="s">
        <v>66</v>
      </c>
      <c r="L4" s="140" t="s">
        <v>67</v>
      </c>
      <c r="M4" s="141" t="s">
        <v>66</v>
      </c>
      <c r="N4" s="142" t="s">
        <v>28</v>
      </c>
      <c r="O4" s="143" t="s">
        <v>66</v>
      </c>
      <c r="P4" s="143" t="s">
        <v>24</v>
      </c>
      <c r="Q4" s="143" t="s">
        <v>66</v>
      </c>
      <c r="R4" s="143" t="s">
        <v>29</v>
      </c>
      <c r="S4" s="143" t="s">
        <v>66</v>
      </c>
      <c r="T4" s="143" t="s">
        <v>30</v>
      </c>
      <c r="U4" s="144" t="s">
        <v>66</v>
      </c>
      <c r="V4" s="145" t="s">
        <v>67</v>
      </c>
      <c r="W4" s="146" t="s">
        <v>66</v>
      </c>
      <c r="Y4" s="147" t="s">
        <v>31</v>
      </c>
      <c r="Z4" s="148" t="s">
        <v>32</v>
      </c>
      <c r="AA4" s="148" t="s">
        <v>33</v>
      </c>
      <c r="AB4" s="148" t="s">
        <v>34</v>
      </c>
      <c r="AC4" s="148" t="s">
        <v>35</v>
      </c>
      <c r="AD4" s="148" t="s">
        <v>36</v>
      </c>
      <c r="AE4" s="148" t="s">
        <v>37</v>
      </c>
      <c r="AF4" s="148" t="s">
        <v>38</v>
      </c>
      <c r="AG4" s="148" t="s">
        <v>39</v>
      </c>
      <c r="AH4" s="149" t="s">
        <v>40</v>
      </c>
      <c r="AI4" s="150" t="s">
        <v>22</v>
      </c>
      <c r="AJ4" s="151" t="s">
        <v>31</v>
      </c>
      <c r="AK4" s="148" t="s">
        <v>32</v>
      </c>
      <c r="AL4" s="148" t="s">
        <v>33</v>
      </c>
      <c r="AM4" s="148" t="s">
        <v>34</v>
      </c>
      <c r="AN4" s="148" t="s">
        <v>35</v>
      </c>
      <c r="AO4" s="148" t="s">
        <v>36</v>
      </c>
      <c r="AP4" s="148" t="s">
        <v>37</v>
      </c>
      <c r="AQ4" s="148" t="s">
        <v>38</v>
      </c>
      <c r="AR4" s="148" t="s">
        <v>39</v>
      </c>
      <c r="AS4" s="149" t="s">
        <v>40</v>
      </c>
      <c r="AT4" s="152" t="s">
        <v>22</v>
      </c>
    </row>
    <row r="5" customFormat="false" ht="16.5" hidden="false" customHeight="true" outlineLevel="0" collapsed="false">
      <c r="B5" s="153" t="s">
        <v>68</v>
      </c>
      <c r="C5" s="56" t="s">
        <v>41</v>
      </c>
      <c r="D5" s="154" t="n">
        <v>104311</v>
      </c>
      <c r="E5" s="155" t="n">
        <f aca="false">D5/'Dades generals - 2019'!$C$4</f>
        <v>0.221665696228893</v>
      </c>
      <c r="F5" s="156" t="n">
        <v>0</v>
      </c>
      <c r="G5" s="155" t="n">
        <f aca="false">F5/'Dades generals - 2019'!$D$4</f>
        <v>0</v>
      </c>
      <c r="H5" s="157" t="n">
        <v>23140</v>
      </c>
      <c r="I5" s="158" t="n">
        <f aca="false">H5/'Dades generals - 2019'!$E$4</f>
        <v>0.210241314144498</v>
      </c>
      <c r="J5" s="154" t="n">
        <v>1535</v>
      </c>
      <c r="K5" s="158" t="n">
        <f aca="false">J5/'Dades generals - 2019'!$F$4</f>
        <v>0.504934210526316</v>
      </c>
      <c r="L5" s="154" t="n">
        <v>0</v>
      </c>
      <c r="M5" s="158" t="n">
        <f aca="false">L5/'Dades generals - 2019'!$G$4</f>
        <v>0</v>
      </c>
      <c r="N5" s="57" t="n">
        <v>22069</v>
      </c>
      <c r="O5" s="159" t="n">
        <f aca="false">N5/'Dades generals - 2019'!$H$4</f>
        <v>0.183840924994169</v>
      </c>
      <c r="P5" s="57" t="n">
        <v>12419</v>
      </c>
      <c r="Q5" s="159" t="n">
        <f aca="false">P5/'Dades generals - 2019'!$I$4</f>
        <v>0.162580020160499</v>
      </c>
      <c r="R5" s="60" t="n">
        <v>9152</v>
      </c>
      <c r="S5" s="159" t="n">
        <f aca="false">R5/'Dades generals - 2019'!$J$4</f>
        <v>0.29204161082392</v>
      </c>
      <c r="T5" s="61" t="n">
        <f aca="false">N5+P5+R5</f>
        <v>43640</v>
      </c>
      <c r="U5" s="159" t="n">
        <f aca="false">T5/'Dades generals - 2019'!$K$4</f>
        <v>0.191597627420764</v>
      </c>
      <c r="V5" s="160" t="n">
        <f aca="false">D5+F5+H5+J5+T5+L5</f>
        <v>172626</v>
      </c>
      <c r="W5" s="161" t="n">
        <f aca="false">V5/'Dades generals - 2019'!$L$4</f>
        <v>0.20987147004615</v>
      </c>
      <c r="Y5" s="162" t="n">
        <v>1190</v>
      </c>
      <c r="Z5" s="163" t="n">
        <v>18341</v>
      </c>
      <c r="AA5" s="163" t="n">
        <v>1349</v>
      </c>
      <c r="AB5" s="163" t="n">
        <v>47</v>
      </c>
      <c r="AC5" s="163" t="n">
        <v>919</v>
      </c>
      <c r="AD5" s="163" t="n">
        <v>197</v>
      </c>
      <c r="AE5" s="163" t="n">
        <v>0</v>
      </c>
      <c r="AF5" s="163" t="n">
        <v>26</v>
      </c>
      <c r="AG5" s="163" t="n">
        <v>0</v>
      </c>
      <c r="AH5" s="164" t="n">
        <v>0</v>
      </c>
      <c r="AI5" s="165" t="n">
        <f aca="false">SUM(Y5:AH5)</f>
        <v>22069</v>
      </c>
      <c r="AJ5" s="166" t="n">
        <v>263</v>
      </c>
      <c r="AK5" s="163" t="n">
        <v>11088</v>
      </c>
      <c r="AL5" s="163" t="n">
        <v>529</v>
      </c>
      <c r="AM5" s="163" t="n">
        <v>38</v>
      </c>
      <c r="AN5" s="163" t="n">
        <v>418</v>
      </c>
      <c r="AO5" s="163" t="n">
        <v>83</v>
      </c>
      <c r="AP5" s="163" t="n">
        <v>0</v>
      </c>
      <c r="AQ5" s="163" t="n">
        <v>0</v>
      </c>
      <c r="AR5" s="163" t="n">
        <v>0</v>
      </c>
      <c r="AS5" s="164" t="n">
        <v>0</v>
      </c>
      <c r="AT5" s="165" t="n">
        <f aca="false">SUM(AJ5:AS5)</f>
        <v>12419</v>
      </c>
    </row>
    <row r="6" customFormat="false" ht="16.5" hidden="false" customHeight="true" outlineLevel="0" collapsed="false">
      <c r="B6" s="153"/>
      <c r="C6" s="56" t="s">
        <v>42</v>
      </c>
      <c r="D6" s="167" t="n">
        <v>96863</v>
      </c>
      <c r="E6" s="168" t="n">
        <f aca="false">D6/'Dades generals - 2019'!$C$5</f>
        <v>0.224033731227984</v>
      </c>
      <c r="F6" s="60" t="n">
        <v>0</v>
      </c>
      <c r="G6" s="168" t="n">
        <f aca="false">F6/'Dades generals - 2019'!$D$5</f>
        <v>0</v>
      </c>
      <c r="H6" s="61" t="n">
        <v>21376</v>
      </c>
      <c r="I6" s="169" t="n">
        <f aca="false">H6/'Dades generals - 2019'!$E$5</f>
        <v>0.207778069382478</v>
      </c>
      <c r="J6" s="167" t="n">
        <v>1711</v>
      </c>
      <c r="K6" s="169" t="n">
        <f aca="false">J6/'Dades generals - 2019'!$F$5</f>
        <v>0.520060790273556</v>
      </c>
      <c r="L6" s="167" t="n">
        <v>0</v>
      </c>
      <c r="M6" s="169" t="n">
        <f aca="false">L6/'Dades generals - 2019'!$G$5</f>
        <v>0</v>
      </c>
      <c r="N6" s="57" t="n">
        <v>21528</v>
      </c>
      <c r="O6" s="170" t="n">
        <f aca="false">N6/'Dades generals - 2019'!$H$5</f>
        <v>0.17782770669332</v>
      </c>
      <c r="P6" s="57" t="n">
        <v>15398</v>
      </c>
      <c r="Q6" s="170" t="n">
        <f aca="false">P6/'Dades generals - 2019'!$I$5</f>
        <v>0.161323443131339</v>
      </c>
      <c r="R6" s="60" t="n">
        <v>8538</v>
      </c>
      <c r="S6" s="170" t="n">
        <f aca="false">R6/'Dades generals - 2019'!$J$5</f>
        <v>0.278092632401798</v>
      </c>
      <c r="T6" s="61" t="n">
        <f aca="false">N6+P6+R6</f>
        <v>45464</v>
      </c>
      <c r="U6" s="170" t="n">
        <f aca="false">T6/'Dades generals - 2019'!$K$5</f>
        <v>0.18390767401127</v>
      </c>
      <c r="V6" s="160" t="n">
        <f aca="false">D6+F6+H6+J6+T6+L6</f>
        <v>165414</v>
      </c>
      <c r="W6" s="171" t="n">
        <f aca="false">V6/'Dades generals - 2019'!$L$5</f>
        <v>0.207652879966959</v>
      </c>
      <c r="Y6" s="52" t="n">
        <v>1242</v>
      </c>
      <c r="Z6" s="63" t="n">
        <v>17942</v>
      </c>
      <c r="AA6" s="63" t="n">
        <v>1200</v>
      </c>
      <c r="AB6" s="63" t="n">
        <v>10</v>
      </c>
      <c r="AC6" s="63" t="n">
        <v>883</v>
      </c>
      <c r="AD6" s="63" t="n">
        <v>227</v>
      </c>
      <c r="AE6" s="63" t="n">
        <v>0</v>
      </c>
      <c r="AF6" s="63" t="n">
        <v>24</v>
      </c>
      <c r="AG6" s="63" t="n">
        <v>0</v>
      </c>
      <c r="AH6" s="64" t="n">
        <v>0</v>
      </c>
      <c r="AI6" s="65" t="n">
        <f aca="false">SUM(Y6:AH6)</f>
        <v>21528</v>
      </c>
      <c r="AJ6" s="53" t="n">
        <v>315</v>
      </c>
      <c r="AK6" s="63" t="n">
        <v>13826</v>
      </c>
      <c r="AL6" s="63" t="n">
        <v>607</v>
      </c>
      <c r="AM6" s="63" t="n">
        <v>62</v>
      </c>
      <c r="AN6" s="63" t="n">
        <v>462</v>
      </c>
      <c r="AO6" s="63" t="n">
        <v>126</v>
      </c>
      <c r="AP6" s="63" t="n">
        <v>0</v>
      </c>
      <c r="AQ6" s="63" t="n">
        <v>0</v>
      </c>
      <c r="AR6" s="63" t="n">
        <v>0</v>
      </c>
      <c r="AS6" s="64" t="n">
        <v>0</v>
      </c>
      <c r="AT6" s="65" t="n">
        <f aca="false">SUM(AJ6:AS6)</f>
        <v>15398</v>
      </c>
    </row>
    <row r="7" customFormat="false" ht="16.5" hidden="false" customHeight="true" outlineLevel="0" collapsed="false">
      <c r="B7" s="153"/>
      <c r="C7" s="56" t="s">
        <v>43</v>
      </c>
      <c r="D7" s="167" t="n">
        <v>132517</v>
      </c>
      <c r="E7" s="168" t="n">
        <f aca="false">D7/'Dades generals - 2019'!$C$6</f>
        <v>0.243407264545162</v>
      </c>
      <c r="F7" s="60" t="n">
        <v>0</v>
      </c>
      <c r="G7" s="168" t="n">
        <f aca="false">F7/'Dades generals - 2019'!$D$6</f>
        <v>0</v>
      </c>
      <c r="H7" s="61" t="n">
        <v>28502</v>
      </c>
      <c r="I7" s="169" t="n">
        <f aca="false">H7/'Dades generals - 2019'!$E$6</f>
        <v>0.218503242820564</v>
      </c>
      <c r="J7" s="167" t="n">
        <v>1683</v>
      </c>
      <c r="K7" s="169" t="n">
        <f aca="false">J7/'Dades generals - 2019'!$F$6</f>
        <v>0.519925857275255</v>
      </c>
      <c r="L7" s="167" t="n">
        <v>0</v>
      </c>
      <c r="M7" s="169" t="n">
        <f aca="false">L7/'Dades generals - 2019'!$G$6</f>
        <v>0</v>
      </c>
      <c r="N7" s="57" t="n">
        <v>21974</v>
      </c>
      <c r="O7" s="170" t="n">
        <f aca="false">N7/'Dades generals - 2019'!$H$6</f>
        <v>0.180274341220096</v>
      </c>
      <c r="P7" s="57" t="n">
        <v>14135</v>
      </c>
      <c r="Q7" s="170" t="n">
        <f aca="false">P7/'Dades generals - 2019'!$I$6</f>
        <v>0.158563672260612</v>
      </c>
      <c r="R7" s="60" t="n">
        <v>9153</v>
      </c>
      <c r="S7" s="170" t="n">
        <f aca="false">R7/'Dades generals - 2019'!$J$6</f>
        <v>0.280465757622185</v>
      </c>
      <c r="T7" s="61" t="n">
        <f aca="false">N7+P7+R7</f>
        <v>45262</v>
      </c>
      <c r="U7" s="170" t="n">
        <f aca="false">T7/'Dades generals - 2019'!$K$6</f>
        <v>0.185750458610175</v>
      </c>
      <c r="V7" s="160" t="n">
        <f aca="false">D7+F7+H7+J7+T7+L7</f>
        <v>207964</v>
      </c>
      <c r="W7" s="171" t="n">
        <f aca="false">V7/'Dades generals - 2019'!$L$6</f>
        <v>0.223106458440838</v>
      </c>
      <c r="Y7" s="52" t="n">
        <v>1349</v>
      </c>
      <c r="Z7" s="63" t="n">
        <v>18406</v>
      </c>
      <c r="AA7" s="63" t="n">
        <v>1247</v>
      </c>
      <c r="AB7" s="63" t="n">
        <v>10</v>
      </c>
      <c r="AC7" s="63" t="n">
        <v>740</v>
      </c>
      <c r="AD7" s="63" t="n">
        <v>201</v>
      </c>
      <c r="AE7" s="63" t="n">
        <v>0</v>
      </c>
      <c r="AF7" s="63" t="n">
        <v>21</v>
      </c>
      <c r="AG7" s="63" t="n">
        <v>0</v>
      </c>
      <c r="AH7" s="64" t="n">
        <v>0</v>
      </c>
      <c r="AI7" s="65" t="n">
        <f aca="false">SUM(Y7:AH7)</f>
        <v>21974</v>
      </c>
      <c r="AJ7" s="53" t="n">
        <v>269</v>
      </c>
      <c r="AK7" s="63" t="n">
        <v>12725</v>
      </c>
      <c r="AL7" s="63" t="n">
        <v>591</v>
      </c>
      <c r="AM7" s="63" t="n">
        <v>33</v>
      </c>
      <c r="AN7" s="63" t="n">
        <v>438</v>
      </c>
      <c r="AO7" s="63" t="n">
        <v>79</v>
      </c>
      <c r="AP7" s="63" t="n">
        <v>0</v>
      </c>
      <c r="AQ7" s="63" t="n">
        <v>0</v>
      </c>
      <c r="AR7" s="63" t="n">
        <v>0</v>
      </c>
      <c r="AS7" s="64" t="n">
        <v>0</v>
      </c>
      <c r="AT7" s="65" t="n">
        <f aca="false">SUM(AJ7:AS7)</f>
        <v>14135</v>
      </c>
    </row>
    <row r="8" customFormat="false" ht="16.5" hidden="false" customHeight="true" outlineLevel="0" collapsed="false">
      <c r="B8" s="153"/>
      <c r="C8" s="56" t="s">
        <v>44</v>
      </c>
      <c r="D8" s="167" t="n">
        <v>94726</v>
      </c>
      <c r="E8" s="168" t="n">
        <f aca="false">D8/'Dades generals - 2019'!$C$7</f>
        <v>0.221993077216919</v>
      </c>
      <c r="F8" s="60" t="n">
        <v>0</v>
      </c>
      <c r="G8" s="168" t="n">
        <f aca="false">F8/'Dades generals - 2019'!$D$7</f>
        <v>0</v>
      </c>
      <c r="H8" s="61" t="n">
        <v>20436</v>
      </c>
      <c r="I8" s="169" t="n">
        <f aca="false">H8/'Dades generals - 2019'!$E$7</f>
        <v>0.208267090620032</v>
      </c>
      <c r="J8" s="167" t="n">
        <v>1543</v>
      </c>
      <c r="K8" s="169" t="n">
        <f aca="false">J8/'Dades generals - 2019'!$F$7</f>
        <v>0.507565789473684</v>
      </c>
      <c r="L8" s="167" t="n">
        <v>0</v>
      </c>
      <c r="M8" s="169" t="n">
        <f aca="false">L8/'Dades generals - 2019'!$G$7</f>
        <v>0</v>
      </c>
      <c r="N8" s="57" t="n">
        <v>20236</v>
      </c>
      <c r="O8" s="170" t="n">
        <f aca="false">N8/'Dades generals - 2019'!$H$7</f>
        <v>0.181983326888315</v>
      </c>
      <c r="P8" s="57" t="n">
        <v>10870</v>
      </c>
      <c r="Q8" s="170" t="n">
        <f aca="false">P8/'Dades generals - 2019'!$I$7</f>
        <v>0.156472671263441</v>
      </c>
      <c r="R8" s="60" t="n">
        <v>8748</v>
      </c>
      <c r="S8" s="170" t="n">
        <f aca="false">R8/'Dades generals - 2019'!$J$7</f>
        <v>0.281621221388791</v>
      </c>
      <c r="T8" s="61" t="n">
        <f aca="false">N8+P8+R8</f>
        <v>39854</v>
      </c>
      <c r="U8" s="170" t="n">
        <f aca="false">T8/'Dades generals - 2019'!$K$7</f>
        <v>0.18823118231324</v>
      </c>
      <c r="V8" s="160" t="n">
        <f aca="false">D8+F8+H8+J8+T8+L8</f>
        <v>156559</v>
      </c>
      <c r="W8" s="171" t="n">
        <f aca="false">V8/'Dades generals - 2019'!$L$7</f>
        <v>0.209284170310493</v>
      </c>
      <c r="Y8" s="52" t="n">
        <v>1240</v>
      </c>
      <c r="Z8" s="63" t="n">
        <v>16885</v>
      </c>
      <c r="AA8" s="63" t="n">
        <v>1190</v>
      </c>
      <c r="AB8" s="63" t="n">
        <v>34</v>
      </c>
      <c r="AC8" s="63" t="n">
        <v>703</v>
      </c>
      <c r="AD8" s="63" t="n">
        <v>160</v>
      </c>
      <c r="AE8" s="63" t="n">
        <v>0</v>
      </c>
      <c r="AF8" s="63" t="n">
        <v>24</v>
      </c>
      <c r="AG8" s="63" t="n">
        <v>0</v>
      </c>
      <c r="AH8" s="64" t="n">
        <v>0</v>
      </c>
      <c r="AI8" s="65" t="n">
        <f aca="false">SUM(Y8:AH8)</f>
        <v>20236</v>
      </c>
      <c r="AJ8" s="53" t="n">
        <v>262</v>
      </c>
      <c r="AK8" s="63" t="n">
        <v>9813</v>
      </c>
      <c r="AL8" s="63" t="n">
        <v>387</v>
      </c>
      <c r="AM8" s="63" t="n">
        <v>13</v>
      </c>
      <c r="AN8" s="63" t="n">
        <v>327</v>
      </c>
      <c r="AO8" s="63" t="n">
        <v>68</v>
      </c>
      <c r="AP8" s="63" t="n">
        <v>0</v>
      </c>
      <c r="AQ8" s="63" t="n">
        <v>0</v>
      </c>
      <c r="AR8" s="63" t="n">
        <v>0</v>
      </c>
      <c r="AS8" s="64" t="n">
        <v>0</v>
      </c>
      <c r="AT8" s="65" t="n">
        <f aca="false">SUM(AJ8:AS8)</f>
        <v>10870</v>
      </c>
    </row>
    <row r="9" customFormat="false" ht="16.5" hidden="false" customHeight="true" outlineLevel="0" collapsed="false">
      <c r="B9" s="153"/>
      <c r="C9" s="56" t="s">
        <v>45</v>
      </c>
      <c r="D9" s="167" t="n">
        <v>108378</v>
      </c>
      <c r="E9" s="168" t="n">
        <f aca="false">D9/'Dades generals - 2019'!$C$8</f>
        <v>0.224551996204218</v>
      </c>
      <c r="F9" s="60" t="n">
        <v>0</v>
      </c>
      <c r="G9" s="168" t="n">
        <f aca="false">F9/'Dades generals - 2019'!$D$8</f>
        <v>0</v>
      </c>
      <c r="H9" s="61" t="n">
        <v>26184</v>
      </c>
      <c r="I9" s="169" t="n">
        <f aca="false">H9/'Dades generals - 2019'!$E$8</f>
        <v>0.213393315566857</v>
      </c>
      <c r="J9" s="167" t="n">
        <v>1836</v>
      </c>
      <c r="K9" s="169" t="n">
        <f aca="false">J9/'Dades generals - 2019'!$F$8</f>
        <v>0.50384193194292</v>
      </c>
      <c r="L9" s="167" t="n">
        <v>0</v>
      </c>
      <c r="M9" s="169" t="n">
        <f aca="false">L9/'Dades generals - 2019'!$G$8</f>
        <v>0</v>
      </c>
      <c r="N9" s="57" t="n">
        <v>23641</v>
      </c>
      <c r="O9" s="170" t="n">
        <f aca="false">N9/'Dades generals - 2019'!$H$8</f>
        <v>0.173613865021664</v>
      </c>
      <c r="P9" s="57" t="n">
        <v>13558</v>
      </c>
      <c r="Q9" s="170" t="n">
        <f aca="false">P9/'Dades generals - 2019'!$I$8</f>
        <v>0.161174512601046</v>
      </c>
      <c r="R9" s="60" t="n">
        <v>10146</v>
      </c>
      <c r="S9" s="170" t="n">
        <f aca="false">R9/'Dades generals - 2019'!$J$8</f>
        <v>0.277820372398686</v>
      </c>
      <c r="T9" s="61" t="n">
        <f aca="false">N9+P9+R9</f>
        <v>47345</v>
      </c>
      <c r="U9" s="170" t="n">
        <f aca="false">T9/'Dades generals - 2019'!$K$8</f>
        <v>0.184358085744325</v>
      </c>
      <c r="V9" s="160" t="n">
        <f aca="false">D9+F9+H9+J9+T9+L9</f>
        <v>183743</v>
      </c>
      <c r="W9" s="171" t="n">
        <f aca="false">V9/'Dades generals - 2019'!$L$8</f>
        <v>0.209752522548542</v>
      </c>
      <c r="Y9" s="52" t="n">
        <v>1313</v>
      </c>
      <c r="Z9" s="63" t="n">
        <v>19739</v>
      </c>
      <c r="AA9" s="63" t="n">
        <v>1555</v>
      </c>
      <c r="AB9" s="63" t="n">
        <v>47</v>
      </c>
      <c r="AC9" s="63" t="n">
        <v>774</v>
      </c>
      <c r="AD9" s="63" t="n">
        <v>189</v>
      </c>
      <c r="AE9" s="63" t="n">
        <v>0</v>
      </c>
      <c r="AF9" s="63" t="n">
        <v>24</v>
      </c>
      <c r="AG9" s="63" t="n">
        <v>0</v>
      </c>
      <c r="AH9" s="64" t="n">
        <v>0</v>
      </c>
      <c r="AI9" s="65" t="n">
        <f aca="false">SUM(Y9:AH9)</f>
        <v>23641</v>
      </c>
      <c r="AJ9" s="53" t="n">
        <v>303</v>
      </c>
      <c r="AK9" s="63" t="n">
        <v>12135</v>
      </c>
      <c r="AL9" s="63" t="n">
        <v>538</v>
      </c>
      <c r="AM9" s="63" t="n">
        <v>18</v>
      </c>
      <c r="AN9" s="63" t="n">
        <v>438</v>
      </c>
      <c r="AO9" s="63" t="n">
        <v>126</v>
      </c>
      <c r="AP9" s="63" t="n">
        <v>0</v>
      </c>
      <c r="AQ9" s="63" t="n">
        <v>0</v>
      </c>
      <c r="AR9" s="63" t="n">
        <v>0</v>
      </c>
      <c r="AS9" s="64" t="n">
        <v>0</v>
      </c>
      <c r="AT9" s="65" t="n">
        <f aca="false">SUM(AJ9:AS9)</f>
        <v>13558</v>
      </c>
    </row>
    <row r="10" customFormat="false" ht="16.5" hidden="false" customHeight="true" outlineLevel="0" collapsed="false">
      <c r="B10" s="153"/>
      <c r="C10" s="56" t="s">
        <v>46</v>
      </c>
      <c r="D10" s="167" t="n">
        <v>102133</v>
      </c>
      <c r="E10" s="168" t="n">
        <f aca="false">D10/'Dades generals - 2019'!$C$9</f>
        <v>0.213876318495266</v>
      </c>
      <c r="F10" s="60" t="n">
        <v>0</v>
      </c>
      <c r="G10" s="168" t="n">
        <f aca="false">F10/'Dades generals - 2019'!$D$9</f>
        <v>0</v>
      </c>
      <c r="H10" s="61" t="n">
        <v>22932</v>
      </c>
      <c r="I10" s="169" t="n">
        <f aca="false">H10/'Dades generals - 2019'!$E$9</f>
        <v>0.203249222260629</v>
      </c>
      <c r="J10" s="167" t="n">
        <v>1456</v>
      </c>
      <c r="K10" s="169" t="n">
        <f aca="false">J10/'Dades generals - 2019'!$F$9</f>
        <v>0.513037350246653</v>
      </c>
      <c r="L10" s="167" t="n">
        <v>0</v>
      </c>
      <c r="M10" s="169" t="n">
        <f aca="false">L10/'Dades generals - 2019'!$G$9</f>
        <v>0</v>
      </c>
      <c r="N10" s="57" t="n">
        <v>20946</v>
      </c>
      <c r="O10" s="170" t="n">
        <f aca="false">N10/'Dades generals - 2019'!$H$9</f>
        <v>0.181355359879477</v>
      </c>
      <c r="P10" s="57" t="n">
        <v>7721</v>
      </c>
      <c r="Q10" s="170" t="n">
        <f aca="false">P10/'Dades generals - 2019'!$I$9</f>
        <v>0.15901227448719</v>
      </c>
      <c r="R10" s="60" t="n">
        <v>9296</v>
      </c>
      <c r="S10" s="170" t="n">
        <f aca="false">R10/'Dades generals - 2019'!$J$9</f>
        <v>0.278448404972293</v>
      </c>
      <c r="T10" s="61" t="n">
        <f aca="false">N10+P10+R10</f>
        <v>37963</v>
      </c>
      <c r="U10" s="170" t="n">
        <f aca="false">T10/'Dades generals - 2019'!$K$9</f>
        <v>0.19227808223341</v>
      </c>
      <c r="V10" s="160" t="n">
        <f aca="false">D10+F10+H10+J10+T10+L10</f>
        <v>164484</v>
      </c>
      <c r="W10" s="171" t="n">
        <f aca="false">V10/'Dades generals - 2019'!$L$9</f>
        <v>0.205815446293835</v>
      </c>
      <c r="Y10" s="52" t="n">
        <v>1215</v>
      </c>
      <c r="Z10" s="63" t="n">
        <v>17599</v>
      </c>
      <c r="AA10" s="63" t="n">
        <v>1353</v>
      </c>
      <c r="AB10" s="63" t="n">
        <v>40</v>
      </c>
      <c r="AC10" s="63" t="n">
        <v>627</v>
      </c>
      <c r="AD10" s="63" t="n">
        <v>89</v>
      </c>
      <c r="AE10" s="63" t="n">
        <v>0</v>
      </c>
      <c r="AF10" s="63" t="n">
        <v>23</v>
      </c>
      <c r="AG10" s="63" t="n">
        <v>0</v>
      </c>
      <c r="AH10" s="64" t="n">
        <v>0</v>
      </c>
      <c r="AI10" s="65" t="n">
        <f aca="false">SUM(Y10:AH10)</f>
        <v>20946</v>
      </c>
      <c r="AJ10" s="53" t="n">
        <v>208</v>
      </c>
      <c r="AK10" s="63" t="n">
        <v>7020</v>
      </c>
      <c r="AL10" s="63" t="n">
        <v>315</v>
      </c>
      <c r="AM10" s="63" t="n">
        <v>12</v>
      </c>
      <c r="AN10" s="63" t="n">
        <v>120</v>
      </c>
      <c r="AO10" s="63" t="n">
        <v>46</v>
      </c>
      <c r="AP10" s="63" t="n">
        <v>0</v>
      </c>
      <c r="AQ10" s="63" t="n">
        <v>0</v>
      </c>
      <c r="AR10" s="63" t="n">
        <v>0</v>
      </c>
      <c r="AS10" s="64" t="n">
        <v>0</v>
      </c>
      <c r="AT10" s="65" t="n">
        <f aca="false">SUM(AJ10:AS10)</f>
        <v>7721</v>
      </c>
    </row>
    <row r="11" customFormat="false" ht="16.5" hidden="false" customHeight="true" outlineLevel="0" collapsed="false">
      <c r="B11" s="153"/>
      <c r="C11" s="56" t="s">
        <v>47</v>
      </c>
      <c r="D11" s="167" t="n">
        <v>106375</v>
      </c>
      <c r="E11" s="168" t="n">
        <f aca="false">D11/'Dades generals - 2019'!$C$10</f>
        <v>0.200643946824403</v>
      </c>
      <c r="F11" s="60" t="n">
        <v>0</v>
      </c>
      <c r="G11" s="168" t="n">
        <f aca="false">F11/'Dades generals - 2019'!$D$10</f>
        <v>0</v>
      </c>
      <c r="H11" s="61" t="n">
        <v>20567</v>
      </c>
      <c r="I11" s="169" t="n">
        <f aca="false">H11/'Dades generals - 2019'!$E$10</f>
        <v>0.188906442309459</v>
      </c>
      <c r="J11" s="167" t="n">
        <v>1151</v>
      </c>
      <c r="K11" s="169" t="n">
        <f aca="false">J11/'Dades generals - 2019'!$F$10</f>
        <v>0.461322645290581</v>
      </c>
      <c r="L11" s="167" t="n">
        <v>0</v>
      </c>
      <c r="M11" s="169" t="n">
        <f aca="false">L11/'Dades generals - 2019'!$G$10</f>
        <v>0</v>
      </c>
      <c r="N11" s="57" t="n">
        <v>21691</v>
      </c>
      <c r="O11" s="170" t="n">
        <f aca="false">N11/'Dades generals - 2019'!$H$10</f>
        <v>0.177393764925251</v>
      </c>
      <c r="P11" s="57" t="n">
        <v>5717</v>
      </c>
      <c r="Q11" s="170" t="n">
        <f aca="false">P11/'Dades generals - 2019'!$I$10</f>
        <v>0.143856470647442</v>
      </c>
      <c r="R11" s="60" t="n">
        <v>9577</v>
      </c>
      <c r="S11" s="170" t="n">
        <f aca="false">R11/'Dades generals - 2019'!$J$10</f>
        <v>0.274444062356717</v>
      </c>
      <c r="T11" s="61" t="n">
        <f aca="false">N11+P11+R11</f>
        <v>36985</v>
      </c>
      <c r="U11" s="170" t="n">
        <f aca="false">T11/'Dades generals - 2019'!$K$10</f>
        <v>0.187824064434547</v>
      </c>
      <c r="V11" s="160" t="n">
        <f aca="false">D11+F11+H11+J11+T11+L11</f>
        <v>165078</v>
      </c>
      <c r="W11" s="171" t="n">
        <f aca="false">V11/'Dades generals - 2019'!$L$10</f>
        <v>0.194940553511287</v>
      </c>
      <c r="Y11" s="52" t="n">
        <v>1385</v>
      </c>
      <c r="Z11" s="63" t="n">
        <v>18044</v>
      </c>
      <c r="AA11" s="63" t="n">
        <v>1356</v>
      </c>
      <c r="AB11" s="63" t="n">
        <v>36</v>
      </c>
      <c r="AC11" s="63" t="n">
        <v>713</v>
      </c>
      <c r="AD11" s="63" t="n">
        <v>143</v>
      </c>
      <c r="AE11" s="63" t="n">
        <v>0</v>
      </c>
      <c r="AF11" s="63" t="n">
        <v>14</v>
      </c>
      <c r="AG11" s="63" t="n">
        <v>0</v>
      </c>
      <c r="AH11" s="64" t="n">
        <v>0</v>
      </c>
      <c r="AI11" s="65" t="n">
        <f aca="false">SUM(Y11:AH11)</f>
        <v>21691</v>
      </c>
      <c r="AJ11" s="53" t="n">
        <v>139</v>
      </c>
      <c r="AK11" s="63" t="n">
        <v>5296</v>
      </c>
      <c r="AL11" s="63" t="n">
        <v>228</v>
      </c>
      <c r="AM11" s="63" t="n">
        <v>3</v>
      </c>
      <c r="AN11" s="63" t="n">
        <v>51</v>
      </c>
      <c r="AO11" s="63" t="n">
        <v>0</v>
      </c>
      <c r="AP11" s="63" t="n">
        <v>0</v>
      </c>
      <c r="AQ11" s="63" t="n">
        <v>0</v>
      </c>
      <c r="AR11" s="63" t="n">
        <v>0</v>
      </c>
      <c r="AS11" s="64" t="n">
        <v>0</v>
      </c>
      <c r="AT11" s="65" t="n">
        <f aca="false">SUM(AJ11:AS11)</f>
        <v>5717</v>
      </c>
    </row>
    <row r="12" customFormat="false" ht="16.5" hidden="false" customHeight="true" outlineLevel="0" collapsed="false">
      <c r="B12" s="153"/>
      <c r="C12" s="56" t="s">
        <v>48</v>
      </c>
      <c r="D12" s="167" t="n">
        <v>74669</v>
      </c>
      <c r="E12" s="168" t="n">
        <f aca="false">D12/'Dades generals - 2019'!$C$11</f>
        <v>0.187646384736784</v>
      </c>
      <c r="F12" s="60" t="n">
        <v>0</v>
      </c>
      <c r="G12" s="168" t="n">
        <f aca="false">F12/'Dades generals - 2019'!$D$11</f>
        <v>0</v>
      </c>
      <c r="H12" s="61" t="n">
        <v>13063</v>
      </c>
      <c r="I12" s="169" t="n">
        <f aca="false">H12/'Dades generals - 2019'!$E$11</f>
        <v>0.17215340010543</v>
      </c>
      <c r="J12" s="167" t="n">
        <v>0</v>
      </c>
      <c r="K12" s="169" t="n">
        <f aca="false">J12/'Dades generals - 2019'!$F$11</f>
        <v>0</v>
      </c>
      <c r="L12" s="167" t="n">
        <v>0</v>
      </c>
      <c r="M12" s="169" t="n">
        <f aca="false">L12/'Dades generals - 2019'!$G$11</f>
        <v>0</v>
      </c>
      <c r="N12" s="57" t="n">
        <v>14361</v>
      </c>
      <c r="O12" s="170" t="n">
        <f aca="false">N12/'Dades generals - 2019'!$H$11</f>
        <v>0.18593901728491</v>
      </c>
      <c r="P12" s="57" t="n">
        <v>4198</v>
      </c>
      <c r="Q12" s="170" t="n">
        <f aca="false">P12/'Dades generals - 2019'!$I$11</f>
        <v>0.169561353905808</v>
      </c>
      <c r="R12" s="60" t="n">
        <v>6921</v>
      </c>
      <c r="S12" s="170" t="n">
        <f aca="false">R12/'Dades generals - 2019'!$J$11</f>
        <v>0.273006981973098</v>
      </c>
      <c r="T12" s="61" t="n">
        <f aca="false">N12+P12+R12</f>
        <v>25480</v>
      </c>
      <c r="U12" s="170" t="n">
        <f aca="false">T12/'Dades generals - 2019'!$K$11</f>
        <v>0.200087950747581</v>
      </c>
      <c r="V12" s="160" t="n">
        <f aca="false">D12+F12+H12+J12+T12+L12</f>
        <v>113212</v>
      </c>
      <c r="W12" s="171" t="n">
        <f aca="false">V12/'Dades generals - 2019'!$L$11</f>
        <v>0.186415811390906</v>
      </c>
      <c r="Y12" s="52" t="n">
        <v>938</v>
      </c>
      <c r="Z12" s="63" t="n">
        <v>12052</v>
      </c>
      <c r="AA12" s="63" t="n">
        <v>863</v>
      </c>
      <c r="AB12" s="63" t="n">
        <v>28</v>
      </c>
      <c r="AC12" s="63" t="n">
        <v>460</v>
      </c>
      <c r="AD12" s="63" t="n">
        <v>20</v>
      </c>
      <c r="AE12" s="63" t="n">
        <v>0</v>
      </c>
      <c r="AF12" s="63" t="n">
        <v>0</v>
      </c>
      <c r="AG12" s="63" t="n">
        <v>0</v>
      </c>
      <c r="AH12" s="64" t="n">
        <v>0</v>
      </c>
      <c r="AI12" s="65" t="n">
        <f aca="false">SUM(Y12:AH12)</f>
        <v>14361</v>
      </c>
      <c r="AJ12" s="53" t="n">
        <v>76</v>
      </c>
      <c r="AK12" s="63" t="n">
        <v>3989</v>
      </c>
      <c r="AL12" s="63" t="n">
        <v>129</v>
      </c>
      <c r="AM12" s="63" t="n">
        <v>4</v>
      </c>
      <c r="AN12" s="63" t="n">
        <v>0</v>
      </c>
      <c r="AO12" s="63" t="n">
        <v>0</v>
      </c>
      <c r="AP12" s="63" t="n">
        <v>0</v>
      </c>
      <c r="AQ12" s="63" t="n">
        <v>0</v>
      </c>
      <c r="AR12" s="63" t="n">
        <v>0</v>
      </c>
      <c r="AS12" s="64" t="n">
        <v>0</v>
      </c>
      <c r="AT12" s="65" t="n">
        <f aca="false">SUM(AJ12:AS12)</f>
        <v>4198</v>
      </c>
    </row>
    <row r="13" customFormat="false" ht="16.5" hidden="false" customHeight="true" outlineLevel="0" collapsed="false">
      <c r="B13" s="153"/>
      <c r="C13" s="56" t="s">
        <v>49</v>
      </c>
      <c r="D13" s="167" t="n">
        <v>104232</v>
      </c>
      <c r="E13" s="168" t="n">
        <f aca="false">D13/'Dades generals - 2019'!$C$12</f>
        <v>0.220347797409911</v>
      </c>
      <c r="F13" s="60" t="n">
        <v>0</v>
      </c>
      <c r="G13" s="168" t="n">
        <f aca="false">F13/'Dades generals - 2019'!$D$12</f>
        <v>0</v>
      </c>
      <c r="H13" s="61" t="n">
        <v>19854</v>
      </c>
      <c r="I13" s="169" t="n">
        <f aca="false">H13/'Dades generals - 2019'!$E$12</f>
        <v>0.197752943285723</v>
      </c>
      <c r="J13" s="167" t="n">
        <v>1478</v>
      </c>
      <c r="K13" s="169" t="n">
        <f aca="false">J13/'Dades generals - 2019'!$F$12</f>
        <v>0.534152511745573</v>
      </c>
      <c r="L13" s="167" t="n">
        <v>0</v>
      </c>
      <c r="M13" s="169" t="n">
        <f aca="false">L13/'Dades generals - 2019'!$G$12</f>
        <v>0</v>
      </c>
      <c r="N13" s="57" t="n">
        <v>21866</v>
      </c>
      <c r="O13" s="170" t="n">
        <f aca="false">N13/'Dades generals - 2019'!$H$12</f>
        <v>0.191904653244633</v>
      </c>
      <c r="P13" s="57" t="n">
        <v>12527</v>
      </c>
      <c r="Q13" s="170" t="n">
        <f aca="false">P13/'Dades generals - 2019'!$I$12</f>
        <v>0.170748994752266</v>
      </c>
      <c r="R13" s="60" t="n">
        <v>10413</v>
      </c>
      <c r="S13" s="170" t="n">
        <f aca="false">R13/'Dades generals - 2019'!$J$12</f>
        <v>0.294802106335995</v>
      </c>
      <c r="T13" s="61" t="n">
        <f aca="false">N13+P13+R13</f>
        <v>44806</v>
      </c>
      <c r="U13" s="170" t="n">
        <f aca="false">T13/'Dades generals - 2019'!$K$12</f>
        <v>0.201258596139766</v>
      </c>
      <c r="V13" s="160" t="n">
        <f aca="false">D13+F13+H13+J13+T13+L13</f>
        <v>170370</v>
      </c>
      <c r="W13" s="171" t="n">
        <f aca="false">V13/'Dades generals - 2019'!$L$12</f>
        <v>0.211036527887368</v>
      </c>
      <c r="Y13" s="52" t="n">
        <v>1200</v>
      </c>
      <c r="Z13" s="63" t="n">
        <v>18199</v>
      </c>
      <c r="AA13" s="63" t="n">
        <v>1453</v>
      </c>
      <c r="AB13" s="63" t="n">
        <v>34</v>
      </c>
      <c r="AC13" s="63" t="n">
        <v>773</v>
      </c>
      <c r="AD13" s="63" t="n">
        <v>182</v>
      </c>
      <c r="AE13" s="63" t="n">
        <v>0</v>
      </c>
      <c r="AF13" s="63" t="n">
        <v>25</v>
      </c>
      <c r="AG13" s="63" t="n">
        <v>0</v>
      </c>
      <c r="AH13" s="64" t="n">
        <v>0</v>
      </c>
      <c r="AI13" s="65" t="n">
        <f aca="false">SUM(Y13:AH13)</f>
        <v>21866</v>
      </c>
      <c r="AJ13" s="53" t="n">
        <v>152</v>
      </c>
      <c r="AK13" s="63" t="n">
        <v>11584</v>
      </c>
      <c r="AL13" s="63" t="n">
        <v>510</v>
      </c>
      <c r="AM13" s="63" t="n">
        <v>1</v>
      </c>
      <c r="AN13" s="63" t="n">
        <v>244</v>
      </c>
      <c r="AO13" s="63" t="n">
        <v>36</v>
      </c>
      <c r="AP13" s="63" t="n">
        <v>0</v>
      </c>
      <c r="AQ13" s="63" t="n">
        <v>0</v>
      </c>
      <c r="AR13" s="63" t="n">
        <v>0</v>
      </c>
      <c r="AS13" s="64" t="n">
        <v>0</v>
      </c>
      <c r="AT13" s="65" t="n">
        <f aca="false">SUM(AJ13:AS13)</f>
        <v>12527</v>
      </c>
    </row>
    <row r="14" customFormat="false" ht="16.5" hidden="false" customHeight="true" outlineLevel="0" collapsed="false">
      <c r="B14" s="153"/>
      <c r="C14" s="56" t="s">
        <v>50</v>
      </c>
      <c r="D14" s="167" t="n">
        <v>113205</v>
      </c>
      <c r="E14" s="168" t="n">
        <f aca="false">D14/'Dades generals - 2019'!$C$13</f>
        <v>0.226154897275873</v>
      </c>
      <c r="F14" s="60" t="n">
        <v>0</v>
      </c>
      <c r="G14" s="168" t="n">
        <f aca="false">F14/'Dades generals - 2019'!$D$13</f>
        <v>0</v>
      </c>
      <c r="H14" s="61" t="n">
        <v>24764</v>
      </c>
      <c r="I14" s="169" t="n">
        <f aca="false">H14/'Dades generals - 2019'!$E$13</f>
        <v>0.207681985910768</v>
      </c>
      <c r="J14" s="167" t="n">
        <v>1872</v>
      </c>
      <c r="K14" s="169" t="n">
        <f aca="false">J14/'Dades generals - 2019'!$F$13</f>
        <v>0.574938574938575</v>
      </c>
      <c r="L14" s="167" t="n">
        <v>0</v>
      </c>
      <c r="M14" s="169" t="n">
        <f aca="false">L14/'Dades generals - 2019'!$G$13</f>
        <v>0</v>
      </c>
      <c r="N14" s="57" t="n">
        <v>24894</v>
      </c>
      <c r="O14" s="170" t="n">
        <f aca="false">N14/'Dades generals - 2019'!$H$13</f>
        <v>0.186251477651918</v>
      </c>
      <c r="P14" s="57" t="n">
        <v>19586</v>
      </c>
      <c r="Q14" s="170" t="n">
        <f aca="false">P14/'Dades generals - 2019'!$I$13</f>
        <v>0.169760951340857</v>
      </c>
      <c r="R14" s="60" t="n">
        <v>11484</v>
      </c>
      <c r="S14" s="170" t="n">
        <f aca="false">R14/'Dades generals - 2019'!$J$13</f>
        <v>0.300596796147</v>
      </c>
      <c r="T14" s="61" t="n">
        <f aca="false">N14+P14+R14</f>
        <v>55964</v>
      </c>
      <c r="U14" s="170" t="n">
        <f aca="false">T14/'Dades generals - 2019'!$K$13</f>
        <v>0.194836301856313</v>
      </c>
      <c r="V14" s="160" t="n">
        <f aca="false">D14+F14+H14+J14+T14+L14</f>
        <v>195805</v>
      </c>
      <c r="W14" s="171" t="n">
        <f aca="false">V14/'Dades generals - 2019'!$L$13</f>
        <v>0.212954665088943</v>
      </c>
      <c r="Y14" s="52" t="n">
        <v>1352</v>
      </c>
      <c r="Z14" s="63" t="n">
        <v>20827</v>
      </c>
      <c r="AA14" s="63" t="n">
        <v>1628</v>
      </c>
      <c r="AB14" s="63" t="n">
        <v>52</v>
      </c>
      <c r="AC14" s="63" t="n">
        <v>865</v>
      </c>
      <c r="AD14" s="63" t="n">
        <v>144</v>
      </c>
      <c r="AE14" s="63" t="n">
        <v>0</v>
      </c>
      <c r="AF14" s="63" t="n">
        <v>26</v>
      </c>
      <c r="AG14" s="63" t="n">
        <v>0</v>
      </c>
      <c r="AH14" s="64" t="n">
        <v>0</v>
      </c>
      <c r="AI14" s="65" t="n">
        <f aca="false">SUM(Y14:AH14)</f>
        <v>24894</v>
      </c>
      <c r="AJ14" s="53" t="n">
        <v>217</v>
      </c>
      <c r="AK14" s="63" t="n">
        <v>18028</v>
      </c>
      <c r="AL14" s="63" t="n">
        <v>741</v>
      </c>
      <c r="AM14" s="63" t="n">
        <v>5</v>
      </c>
      <c r="AN14" s="63" t="n">
        <v>462</v>
      </c>
      <c r="AO14" s="63" t="n">
        <v>133</v>
      </c>
      <c r="AP14" s="63" t="n">
        <v>0</v>
      </c>
      <c r="AQ14" s="63" t="n">
        <v>0</v>
      </c>
      <c r="AR14" s="63" t="n">
        <v>0</v>
      </c>
      <c r="AS14" s="64" t="n">
        <v>0</v>
      </c>
      <c r="AT14" s="65" t="n">
        <f aca="false">SUM(AJ14:AS14)</f>
        <v>19586</v>
      </c>
    </row>
    <row r="15" customFormat="false" ht="16.5" hidden="false" customHeight="true" outlineLevel="0" collapsed="false">
      <c r="B15" s="153"/>
      <c r="C15" s="56" t="s">
        <v>51</v>
      </c>
      <c r="D15" s="167" t="n">
        <v>107371</v>
      </c>
      <c r="E15" s="168" t="n">
        <f aca="false">D15/'Dades generals - 2019'!$C$14</f>
        <v>0.230104710919853</v>
      </c>
      <c r="F15" s="60" t="n">
        <v>0</v>
      </c>
      <c r="G15" s="168" t="n">
        <f aca="false">F15/'Dades generals - 2019'!$D$14</f>
        <v>0</v>
      </c>
      <c r="H15" s="61" t="n">
        <v>23272</v>
      </c>
      <c r="I15" s="169" t="n">
        <f aca="false">H15/'Dades generals - 2019'!$E$14</f>
        <v>0.20626085723402</v>
      </c>
      <c r="J15" s="167" t="n">
        <v>1570</v>
      </c>
      <c r="K15" s="169" t="n">
        <f aca="false">J15/'Dades generals - 2019'!$F$14</f>
        <v>0.552816901408451</v>
      </c>
      <c r="L15" s="167" t="n">
        <v>0</v>
      </c>
      <c r="M15" s="169" t="n">
        <f aca="false">L15/'Dades generals - 2019'!$G$14</f>
        <v>0</v>
      </c>
      <c r="N15" s="57" t="n">
        <v>24096</v>
      </c>
      <c r="O15" s="170" t="n">
        <f aca="false">N15/'Dades generals - 2019'!$H$14</f>
        <v>0.187230471572764</v>
      </c>
      <c r="P15" s="57" t="n">
        <v>19427</v>
      </c>
      <c r="Q15" s="170" t="n">
        <f aca="false">P15/'Dades generals - 2019'!$I$14</f>
        <v>0.174386456257518</v>
      </c>
      <c r="R15" s="60" t="n">
        <v>10786</v>
      </c>
      <c r="S15" s="170" t="n">
        <f aca="false">R15/'Dades generals - 2019'!$J$14</f>
        <v>0.299977750584047</v>
      </c>
      <c r="T15" s="61" t="n">
        <f aca="false">N15+P15+R15</f>
        <v>54309</v>
      </c>
      <c r="U15" s="170" t="n">
        <f aca="false">T15/'Dades generals - 2019'!$K$14</f>
        <v>0.196732535183206</v>
      </c>
      <c r="V15" s="160" t="n">
        <f aca="false">D15+F15+H15+J15+T15+L15</f>
        <v>186522</v>
      </c>
      <c r="W15" s="171" t="n">
        <f aca="false">V15/'Dades generals - 2019'!$L$14</f>
        <v>0.215269522585053</v>
      </c>
      <c r="Y15" s="52" t="n">
        <v>1293</v>
      </c>
      <c r="Z15" s="63" t="n">
        <v>20350</v>
      </c>
      <c r="AA15" s="63" t="n">
        <v>1437</v>
      </c>
      <c r="AB15" s="63" t="n">
        <v>45</v>
      </c>
      <c r="AC15" s="63" t="n">
        <v>809</v>
      </c>
      <c r="AD15" s="63" t="n">
        <v>137</v>
      </c>
      <c r="AE15" s="63" t="n">
        <v>0</v>
      </c>
      <c r="AF15" s="63" t="n">
        <v>25</v>
      </c>
      <c r="AG15" s="63" t="n">
        <v>0</v>
      </c>
      <c r="AH15" s="64" t="n">
        <v>0</v>
      </c>
      <c r="AI15" s="65" t="n">
        <f aca="false">SUM(Y15:AH15)</f>
        <v>24096</v>
      </c>
      <c r="AJ15" s="53" t="n">
        <v>170</v>
      </c>
      <c r="AK15" s="63" t="n">
        <v>17617</v>
      </c>
      <c r="AL15" s="63" t="n">
        <v>847</v>
      </c>
      <c r="AM15" s="63" t="n">
        <v>4</v>
      </c>
      <c r="AN15" s="63" t="n">
        <v>667</v>
      </c>
      <c r="AO15" s="63" t="n">
        <v>122</v>
      </c>
      <c r="AP15" s="63" t="n">
        <v>0</v>
      </c>
      <c r="AQ15" s="63" t="n">
        <v>0</v>
      </c>
      <c r="AR15" s="63" t="n">
        <v>0</v>
      </c>
      <c r="AS15" s="64" t="n">
        <v>0</v>
      </c>
      <c r="AT15" s="65" t="n">
        <f aca="false">SUM(AJ15:AS15)</f>
        <v>19427</v>
      </c>
    </row>
    <row r="16" customFormat="false" ht="16.5" hidden="false" customHeight="true" outlineLevel="0" collapsed="false">
      <c r="B16" s="153"/>
      <c r="C16" s="66" t="s">
        <v>52</v>
      </c>
      <c r="D16" s="172" t="n">
        <v>109873</v>
      </c>
      <c r="E16" s="173" t="n">
        <f aca="false">D16/'Dades generals - 2019'!$C$15</f>
        <v>0.22666331092274</v>
      </c>
      <c r="F16" s="69" t="n">
        <v>0</v>
      </c>
      <c r="G16" s="173" t="n">
        <f aca="false">F16/'Dades generals - 2019'!$D$15</f>
        <v>0</v>
      </c>
      <c r="H16" s="70" t="n">
        <v>22638</v>
      </c>
      <c r="I16" s="174" t="n">
        <f aca="false">H16/'Dades generals - 2019'!$E$15</f>
        <v>0.208276598093696</v>
      </c>
      <c r="J16" s="172" t="n">
        <v>1153</v>
      </c>
      <c r="K16" s="174" t="n">
        <f aca="false">J16/'Dades generals - 2019'!$F$15</f>
        <v>0.503493449781659</v>
      </c>
      <c r="L16" s="172" t="n">
        <v>0</v>
      </c>
      <c r="M16" s="174" t="n">
        <f aca="false">L16/'Dades generals - 2019'!$G$15</f>
        <v>0</v>
      </c>
      <c r="N16" s="68" t="n">
        <v>20680</v>
      </c>
      <c r="O16" s="175" t="n">
        <f aca="false">N16/'Dades generals - 2019'!$H$15</f>
        <v>0.184786396575912</v>
      </c>
      <c r="P16" s="68" t="n">
        <v>13213</v>
      </c>
      <c r="Q16" s="175" t="n">
        <f aca="false">P16/'Dades generals - 2019'!$I$15</f>
        <v>0.170237711782516</v>
      </c>
      <c r="R16" s="69" t="n">
        <v>10148</v>
      </c>
      <c r="S16" s="175" t="n">
        <f aca="false">R16/'Dades generals - 2019'!$J$15</f>
        <v>0.304552684493262</v>
      </c>
      <c r="T16" s="70" t="n">
        <f aca="false">N16+P16+R16</f>
        <v>44041</v>
      </c>
      <c r="U16" s="175" t="n">
        <f aca="false">T16/'Dades generals - 2019'!$K$15</f>
        <v>0.197627092784801</v>
      </c>
      <c r="V16" s="176" t="n">
        <f aca="false">D16+F16+H16+J16+T16+L16</f>
        <v>177705</v>
      </c>
      <c r="W16" s="177" t="n">
        <f aca="false">V16/'Dades generals - 2019'!$L$15</f>
        <v>0.215123338349105</v>
      </c>
      <c r="Y16" s="72" t="n">
        <v>1228</v>
      </c>
      <c r="Z16" s="73" t="n">
        <v>17446</v>
      </c>
      <c r="AA16" s="73" t="n">
        <v>1244</v>
      </c>
      <c r="AB16" s="73" t="n">
        <v>23</v>
      </c>
      <c r="AC16" s="73" t="n">
        <v>655</v>
      </c>
      <c r="AD16" s="73" t="n">
        <v>62</v>
      </c>
      <c r="AE16" s="73" t="n">
        <v>0</v>
      </c>
      <c r="AF16" s="73" t="n">
        <v>22</v>
      </c>
      <c r="AG16" s="73" t="n">
        <v>0</v>
      </c>
      <c r="AH16" s="74" t="n">
        <v>0</v>
      </c>
      <c r="AI16" s="75" t="n">
        <f aca="false">SUM(Y16:AH16)</f>
        <v>20680</v>
      </c>
      <c r="AJ16" s="76" t="n">
        <v>108</v>
      </c>
      <c r="AK16" s="73" t="n">
        <v>12161</v>
      </c>
      <c r="AL16" s="73" t="n">
        <v>522</v>
      </c>
      <c r="AM16" s="73" t="n">
        <v>24</v>
      </c>
      <c r="AN16" s="73" t="n">
        <v>302</v>
      </c>
      <c r="AO16" s="73" t="n">
        <v>96</v>
      </c>
      <c r="AP16" s="73" t="n">
        <v>0</v>
      </c>
      <c r="AQ16" s="73" t="n">
        <v>0</v>
      </c>
      <c r="AR16" s="73" t="n">
        <v>0</v>
      </c>
      <c r="AS16" s="74" t="n">
        <v>0</v>
      </c>
      <c r="AT16" s="75" t="n">
        <f aca="false">SUM(AJ16:AS16)</f>
        <v>13213</v>
      </c>
    </row>
    <row r="17" customFormat="false" ht="16.5" hidden="false" customHeight="true" outlineLevel="0" collapsed="false">
      <c r="B17" s="153"/>
      <c r="C17" s="77" t="s">
        <v>22</v>
      </c>
      <c r="D17" s="178" t="n">
        <f aca="false">SUM(D5:D16)</f>
        <v>1254653</v>
      </c>
      <c r="E17" s="179" t="n">
        <f aca="false">D17/'Dades generals - 2019'!$C$16</f>
        <v>0.22060639756144</v>
      </c>
      <c r="F17" s="81" t="n">
        <f aca="false">SUM(F5:F16)</f>
        <v>0</v>
      </c>
      <c r="G17" s="179" t="n">
        <f aca="false">F17/'Dades generals - 2019'!$D$16</f>
        <v>0</v>
      </c>
      <c r="H17" s="82" t="n">
        <f aca="false">SUM(H5:H16)</f>
        <v>266728</v>
      </c>
      <c r="I17" s="180" t="n">
        <f aca="false">H17/'Dades generals - 2019'!$E$16</f>
        <v>0.204710691346029</v>
      </c>
      <c r="J17" s="178" t="n">
        <f aca="false">SUM(J5:J16)</f>
        <v>16988</v>
      </c>
      <c r="K17" s="180" t="n">
        <f aca="false">J17/'Dades generals - 2019'!$F$16</f>
        <v>0.50932421898423</v>
      </c>
      <c r="L17" s="178" t="n">
        <f aca="false">SUM(L5:L16)</f>
        <v>0</v>
      </c>
      <c r="M17" s="180" t="n">
        <f aca="false">L17/'Dades generals - 2019'!$G$16</f>
        <v>0</v>
      </c>
      <c r="N17" s="78" t="n">
        <f aca="false">SUM(N5:N16)</f>
        <v>257982</v>
      </c>
      <c r="O17" s="181" t="n">
        <f aca="false">N17/'Dades generals - 2019'!$H$16</f>
        <v>0.182502323883581</v>
      </c>
      <c r="P17" s="78" t="n">
        <f aca="false">SUM(P5:P16)</f>
        <v>148769</v>
      </c>
      <c r="Q17" s="181" t="n">
        <f aca="false">P17/'Dades generals - 2019'!$I$16</f>
        <v>0.164316822015973</v>
      </c>
      <c r="R17" s="81" t="n">
        <f aca="false">SUM(R5:R16)</f>
        <v>114362</v>
      </c>
      <c r="S17" s="181" t="n">
        <f aca="false">R17/'Dades generals - 2019'!$J$16</f>
        <v>0.286842257074993</v>
      </c>
      <c r="T17" s="82" t="n">
        <f aca="false">N17+P17+R17</f>
        <v>521113</v>
      </c>
      <c r="U17" s="181" t="n">
        <f aca="false">T17/'Dades generals - 2019'!$K$16</f>
        <v>0.19175104704278</v>
      </c>
      <c r="V17" s="122" t="n">
        <f aca="false">SUM(V5:V16)</f>
        <v>2059482</v>
      </c>
      <c r="W17" s="180" t="n">
        <f aca="false">V17/'Dades generals - 2019'!$L$16</f>
        <v>0.202253871238728</v>
      </c>
      <c r="Y17" s="83" t="n">
        <f aca="false">SUM(Y5:Y16)</f>
        <v>14945</v>
      </c>
      <c r="Z17" s="84" t="n">
        <f aca="false">SUM(Z5:Z16)</f>
        <v>215830</v>
      </c>
      <c r="AA17" s="84" t="n">
        <f aca="false">SUM(AA5:AA16)</f>
        <v>15875</v>
      </c>
      <c r="AB17" s="84" t="n">
        <f aca="false">SUM(AB5:AB16)</f>
        <v>406</v>
      </c>
      <c r="AC17" s="84" t="n">
        <f aca="false">SUM(AC5:AC16)</f>
        <v>8921</v>
      </c>
      <c r="AD17" s="84" t="n">
        <f aca="false">SUM(AD5:AD16)</f>
        <v>1751</v>
      </c>
      <c r="AE17" s="84" t="n">
        <f aca="false">SUM(AE5:AE16)</f>
        <v>0</v>
      </c>
      <c r="AF17" s="84" t="n">
        <f aca="false">SUM(AF5:AF16)</f>
        <v>254</v>
      </c>
      <c r="AG17" s="84" t="n">
        <f aca="false">SUM(AG5:AG16)</f>
        <v>0</v>
      </c>
      <c r="AH17" s="85" t="n">
        <f aca="false">SUM(AH5:AH16)</f>
        <v>0</v>
      </c>
      <c r="AI17" s="86" t="n">
        <f aca="false">SUM(Y17:AH17)</f>
        <v>257982</v>
      </c>
      <c r="AJ17" s="83" t="n">
        <f aca="false">SUM(AJ5:AJ16)</f>
        <v>2482</v>
      </c>
      <c r="AK17" s="84" t="n">
        <f aca="false">SUM(AK5:AK16)</f>
        <v>135282</v>
      </c>
      <c r="AL17" s="84" t="n">
        <f aca="false">SUM(AL5:AL16)</f>
        <v>5944</v>
      </c>
      <c r="AM17" s="84" t="n">
        <f aca="false">SUM(AM5:AM16)</f>
        <v>217</v>
      </c>
      <c r="AN17" s="84" t="n">
        <f aca="false">SUM(AN5:AN16)</f>
        <v>3929</v>
      </c>
      <c r="AO17" s="84" t="n">
        <f aca="false">SUM(AO5:AO16)</f>
        <v>915</v>
      </c>
      <c r="AP17" s="84" t="n">
        <f aca="false">SUM(AP5:AP16)</f>
        <v>0</v>
      </c>
      <c r="AQ17" s="84" t="n">
        <f aca="false">SUM(AQ5:AQ16)</f>
        <v>0</v>
      </c>
      <c r="AR17" s="84" t="n">
        <f aca="false">SUM(AR5:AR16)</f>
        <v>0</v>
      </c>
      <c r="AS17" s="85" t="n">
        <f aca="false">SUM(AS5:AS16)</f>
        <v>0</v>
      </c>
      <c r="AT17" s="86" t="n">
        <f aca="false">SUM(AJ17:AS17)</f>
        <v>148769</v>
      </c>
    </row>
    <row r="18" customFormat="false" ht="16.5" hidden="false" customHeight="true" outlineLevel="0" collapsed="false">
      <c r="B18" s="182" t="s">
        <v>69</v>
      </c>
      <c r="C18" s="183" t="s">
        <v>41</v>
      </c>
      <c r="D18" s="184" t="n">
        <v>68644</v>
      </c>
      <c r="E18" s="185" t="n">
        <f aca="false">D18/'Dades generals - 2019'!$C$4</f>
        <v>0.145871672708881</v>
      </c>
      <c r="F18" s="186" t="n">
        <v>0</v>
      </c>
      <c r="G18" s="185" t="n">
        <f aca="false">F18/'Dades generals - 2019'!$D$4</f>
        <v>0</v>
      </c>
      <c r="H18" s="187" t="n">
        <v>18334</v>
      </c>
      <c r="I18" s="158" t="n">
        <f aca="false">H18/'Dades generals - 2019'!$E$4</f>
        <v>0.166575810437564</v>
      </c>
      <c r="J18" s="154" t="n">
        <v>936</v>
      </c>
      <c r="K18" s="188" t="n">
        <f aca="false">J18/'Dades generals - 2019'!$F$4</f>
        <v>0.307894736842105</v>
      </c>
      <c r="L18" s="189" t="n">
        <v>1001</v>
      </c>
      <c r="M18" s="158" t="n">
        <f aca="false">L18/'Dades generals - 2019'!$G$4</f>
        <v>0.0351956682254492</v>
      </c>
      <c r="N18" s="190" t="n">
        <v>18553</v>
      </c>
      <c r="O18" s="159" t="n">
        <f aca="false">N18/'Dades generals - 2019'!$H$4</f>
        <v>0.154551664389724</v>
      </c>
      <c r="P18" s="190" t="n">
        <v>10492</v>
      </c>
      <c r="Q18" s="159" t="n">
        <f aca="false">P18/'Dades generals - 2019'!$I$4</f>
        <v>0.137353214552214</v>
      </c>
      <c r="R18" s="156" t="n">
        <v>3788</v>
      </c>
      <c r="S18" s="159" t="n">
        <f aca="false">R18/'Dades generals - 2019'!$J$4</f>
        <v>0.120875614270215</v>
      </c>
      <c r="T18" s="157" t="n">
        <f aca="false">N18+P18+R18</f>
        <v>32833</v>
      </c>
      <c r="U18" s="159" t="n">
        <f aca="false">T18/'Dades generals - 2019'!$K$4</f>
        <v>0.144150433114252</v>
      </c>
      <c r="V18" s="160" t="n">
        <f aca="false">D18+F18+H18+J18+T18+L18</f>
        <v>121748</v>
      </c>
      <c r="W18" s="161" t="n">
        <f aca="false">V18/'Dades generals - 2019'!$L$4</f>
        <v>0.148016125816382</v>
      </c>
      <c r="Y18" s="191" t="n">
        <v>53</v>
      </c>
      <c r="Z18" s="192" t="n">
        <v>8779</v>
      </c>
      <c r="AA18" s="192" t="n">
        <v>9153</v>
      </c>
      <c r="AB18" s="192" t="n">
        <v>131</v>
      </c>
      <c r="AC18" s="192" t="n">
        <v>0</v>
      </c>
      <c r="AD18" s="192" t="n">
        <v>0</v>
      </c>
      <c r="AE18" s="192" t="n">
        <v>0</v>
      </c>
      <c r="AF18" s="192" t="n">
        <v>437</v>
      </c>
      <c r="AG18" s="192" t="n">
        <v>0</v>
      </c>
      <c r="AH18" s="193" t="n">
        <v>0</v>
      </c>
      <c r="AI18" s="55" t="n">
        <f aca="false">SUM(Y18:AH18)</f>
        <v>18553</v>
      </c>
      <c r="AJ18" s="194" t="n">
        <v>19</v>
      </c>
      <c r="AK18" s="192" t="n">
        <v>3317</v>
      </c>
      <c r="AL18" s="192" t="n">
        <v>6408</v>
      </c>
      <c r="AM18" s="192" t="n">
        <v>88</v>
      </c>
      <c r="AN18" s="192" t="n">
        <v>0</v>
      </c>
      <c r="AO18" s="192" t="n">
        <v>199</v>
      </c>
      <c r="AP18" s="192" t="n">
        <v>0</v>
      </c>
      <c r="AQ18" s="192" t="n">
        <v>427</v>
      </c>
      <c r="AR18" s="192" t="n">
        <v>34</v>
      </c>
      <c r="AS18" s="193" t="n">
        <v>0</v>
      </c>
      <c r="AT18" s="55" t="n">
        <f aca="false">SUM(AJ18:AS18)</f>
        <v>10492</v>
      </c>
    </row>
    <row r="19" customFormat="false" ht="16.5" hidden="false" customHeight="true" outlineLevel="0" collapsed="false">
      <c r="B19" s="182"/>
      <c r="C19" s="56" t="s">
        <v>42</v>
      </c>
      <c r="D19" s="167" t="n">
        <v>64301</v>
      </c>
      <c r="E19" s="168" t="n">
        <f aca="false">D19/'Dades generals - 2019'!$C$5</f>
        <v>0.148721317238684</v>
      </c>
      <c r="F19" s="195" t="n">
        <v>25</v>
      </c>
      <c r="G19" s="168" t="n">
        <f aca="false">F19/'Dades generals - 2019'!$D$5</f>
        <v>0.00230414746543779</v>
      </c>
      <c r="H19" s="61" t="n">
        <v>16795</v>
      </c>
      <c r="I19" s="169" t="n">
        <f aca="false">H19/'Dades generals - 2019'!$E$5</f>
        <v>0.163250031590509</v>
      </c>
      <c r="J19" s="167" t="n">
        <v>945</v>
      </c>
      <c r="K19" s="196" t="n">
        <f aca="false">J19/'Dades generals - 2019'!$F$5</f>
        <v>0.287234042553191</v>
      </c>
      <c r="L19" s="197" t="n">
        <v>1030</v>
      </c>
      <c r="M19" s="169" t="n">
        <f aca="false">L19/'Dades generals - 2019'!$G$5</f>
        <v>0.0367568339162087</v>
      </c>
      <c r="N19" s="57" t="n">
        <v>19002</v>
      </c>
      <c r="O19" s="170" t="n">
        <f aca="false">N19/'Dades generals - 2019'!$H$5</f>
        <v>0.156962192613641</v>
      </c>
      <c r="P19" s="57" t="n">
        <v>12797</v>
      </c>
      <c r="Q19" s="170" t="n">
        <f aca="false">P19/'Dades generals - 2019'!$I$5</f>
        <v>0.134073003101165</v>
      </c>
      <c r="R19" s="60" t="n">
        <v>4026</v>
      </c>
      <c r="S19" s="170" t="n">
        <f aca="false">R19/'Dades generals - 2019'!$J$5</f>
        <v>0.131131522376392</v>
      </c>
      <c r="T19" s="61" t="n">
        <f aca="false">N19+P19+R19</f>
        <v>35825</v>
      </c>
      <c r="U19" s="170" t="n">
        <f aca="false">T19/'Dades generals - 2019'!$K$5</f>
        <v>0.144916690600337</v>
      </c>
      <c r="V19" s="160" t="n">
        <f aca="false">D19+F19+H19+J19+T19+L19</f>
        <v>118921</v>
      </c>
      <c r="W19" s="171" t="n">
        <f aca="false">V19/'Dades generals - 2019'!$L$5</f>
        <v>0.149287775753871</v>
      </c>
      <c r="Y19" s="52" t="n">
        <v>47</v>
      </c>
      <c r="Z19" s="63" t="n">
        <v>9146</v>
      </c>
      <c r="AA19" s="63" t="n">
        <v>9146</v>
      </c>
      <c r="AB19" s="63" t="n">
        <v>148</v>
      </c>
      <c r="AC19" s="63" t="n">
        <v>0</v>
      </c>
      <c r="AD19" s="63" t="n">
        <v>0</v>
      </c>
      <c r="AE19" s="63" t="n">
        <v>0</v>
      </c>
      <c r="AF19" s="63" t="n">
        <v>515</v>
      </c>
      <c r="AG19" s="63" t="n">
        <v>0</v>
      </c>
      <c r="AH19" s="64" t="n">
        <v>0</v>
      </c>
      <c r="AI19" s="65" t="n">
        <f aca="false">SUM(Y19:AH19)</f>
        <v>19002</v>
      </c>
      <c r="AJ19" s="53" t="n">
        <v>24</v>
      </c>
      <c r="AK19" s="63" t="n">
        <v>3880</v>
      </c>
      <c r="AL19" s="63" t="n">
        <v>7867</v>
      </c>
      <c r="AM19" s="63" t="n">
        <v>68</v>
      </c>
      <c r="AN19" s="63" t="n">
        <v>0</v>
      </c>
      <c r="AO19" s="63" t="n">
        <v>476</v>
      </c>
      <c r="AP19" s="63" t="n">
        <v>0</v>
      </c>
      <c r="AQ19" s="63" t="n">
        <v>480</v>
      </c>
      <c r="AR19" s="63" t="n">
        <v>2</v>
      </c>
      <c r="AS19" s="64" t="n">
        <v>0</v>
      </c>
      <c r="AT19" s="65" t="n">
        <f aca="false">SUM(AJ19:AS19)</f>
        <v>12797</v>
      </c>
    </row>
    <row r="20" customFormat="false" ht="16.5" hidden="false" customHeight="true" outlineLevel="0" collapsed="false">
      <c r="B20" s="182"/>
      <c r="C20" s="56" t="s">
        <v>43</v>
      </c>
      <c r="D20" s="167" t="n">
        <v>72826</v>
      </c>
      <c r="E20" s="168" t="n">
        <f aca="false">D20/'Dades generals - 2019'!$C$6</f>
        <v>0.133766818202691</v>
      </c>
      <c r="F20" s="195" t="n">
        <v>32</v>
      </c>
      <c r="G20" s="168" t="n">
        <f aca="false">F20/'Dades generals - 2019'!$D$6</f>
        <v>0.00309059300753332</v>
      </c>
      <c r="H20" s="61" t="n">
        <v>20273</v>
      </c>
      <c r="I20" s="169" t="n">
        <f aca="false">H20/'Dades generals - 2019'!$E$6</f>
        <v>0.155417733552077</v>
      </c>
      <c r="J20" s="167" t="n">
        <v>989</v>
      </c>
      <c r="K20" s="196" t="n">
        <f aca="false">J20/'Dades generals - 2019'!$F$6</f>
        <v>0.305529811553908</v>
      </c>
      <c r="L20" s="197" t="n">
        <v>1127</v>
      </c>
      <c r="M20" s="169" t="n">
        <f aca="false">L20/'Dades generals - 2019'!$G$6</f>
        <v>0.0418601196003417</v>
      </c>
      <c r="N20" s="57" t="n">
        <v>18409</v>
      </c>
      <c r="O20" s="170" t="n">
        <f aca="false">N20/'Dades generals - 2019'!$H$6</f>
        <v>0.151027138778591</v>
      </c>
      <c r="P20" s="57" t="n">
        <v>11581</v>
      </c>
      <c r="Q20" s="170" t="n">
        <f aca="false">P20/'Dades generals - 2019'!$I$6</f>
        <v>0.129913398546172</v>
      </c>
      <c r="R20" s="60" t="n">
        <v>4020</v>
      </c>
      <c r="S20" s="170" t="n">
        <f aca="false">R20/'Dades generals - 2019'!$J$6</f>
        <v>0.123180634288341</v>
      </c>
      <c r="T20" s="61" t="n">
        <f aca="false">N20+P20+R20</f>
        <v>34010</v>
      </c>
      <c r="U20" s="170" t="n">
        <f aca="false">T20/'Dades generals - 2019'!$K$6</f>
        <v>0.139573441238391</v>
      </c>
      <c r="V20" s="160" t="n">
        <f aca="false">D20+F20+H20+J20+T20+L20</f>
        <v>129257</v>
      </c>
      <c r="W20" s="171" t="n">
        <f aca="false">V20/'Dades generals - 2019'!$L$6</f>
        <v>0.138668574843182</v>
      </c>
      <c r="Y20" s="52" t="n">
        <v>44</v>
      </c>
      <c r="Z20" s="63" t="n">
        <v>8497</v>
      </c>
      <c r="AA20" s="63" t="n">
        <v>9165</v>
      </c>
      <c r="AB20" s="63" t="n">
        <v>159</v>
      </c>
      <c r="AC20" s="63" t="n">
        <v>0</v>
      </c>
      <c r="AD20" s="63" t="n">
        <v>18</v>
      </c>
      <c r="AE20" s="63" t="n">
        <v>0</v>
      </c>
      <c r="AF20" s="63" t="n">
        <v>526</v>
      </c>
      <c r="AG20" s="63" t="n">
        <v>0</v>
      </c>
      <c r="AH20" s="64" t="n">
        <v>0</v>
      </c>
      <c r="AI20" s="65" t="n">
        <f aca="false">SUM(Y20:AH20)</f>
        <v>18409</v>
      </c>
      <c r="AJ20" s="53" t="n">
        <v>31</v>
      </c>
      <c r="AK20" s="63" t="n">
        <v>3655</v>
      </c>
      <c r="AL20" s="63" t="n">
        <v>7118</v>
      </c>
      <c r="AM20" s="63" t="n">
        <v>44</v>
      </c>
      <c r="AN20" s="63" t="n">
        <v>0</v>
      </c>
      <c r="AO20" s="63" t="n">
        <v>363</v>
      </c>
      <c r="AP20" s="63" t="n">
        <v>0</v>
      </c>
      <c r="AQ20" s="63" t="n">
        <v>370</v>
      </c>
      <c r="AR20" s="63" t="n">
        <v>0</v>
      </c>
      <c r="AS20" s="64" t="n">
        <v>0</v>
      </c>
      <c r="AT20" s="65" t="n">
        <f aca="false">SUM(AJ20:AS20)</f>
        <v>11581</v>
      </c>
    </row>
    <row r="21" customFormat="false" ht="16.5" hidden="false" customHeight="true" outlineLevel="0" collapsed="false">
      <c r="B21" s="182"/>
      <c r="C21" s="56" t="s">
        <v>44</v>
      </c>
      <c r="D21" s="167" t="n">
        <v>61186</v>
      </c>
      <c r="E21" s="168" t="n">
        <f aca="false">D21/'Dades generals - 2019'!$C$7</f>
        <v>0.143391132557</v>
      </c>
      <c r="F21" s="195" t="n">
        <v>14</v>
      </c>
      <c r="G21" s="168" t="n">
        <f aca="false">F21/'Dades generals - 2019'!$D$7</f>
        <v>0.00165308773172748</v>
      </c>
      <c r="H21" s="61" t="n">
        <v>15504</v>
      </c>
      <c r="I21" s="169" t="n">
        <f aca="false">H21/'Dades generals - 2019'!$E$7</f>
        <v>0.158004158004158</v>
      </c>
      <c r="J21" s="167" t="n">
        <v>976</v>
      </c>
      <c r="K21" s="196" t="n">
        <f aca="false">J21/'Dades generals - 2019'!$F$7</f>
        <v>0.321052631578947</v>
      </c>
      <c r="L21" s="197" t="n">
        <v>961</v>
      </c>
      <c r="M21" s="169" t="n">
        <f aca="false">L21/'Dades generals - 2019'!$G$7</f>
        <v>0.0401269364065306</v>
      </c>
      <c r="N21" s="57" t="n">
        <v>17328</v>
      </c>
      <c r="O21" s="170" t="n">
        <f aca="false">N21/'Dades generals - 2019'!$H$7</f>
        <v>0.155831542217866</v>
      </c>
      <c r="P21" s="57" t="n">
        <v>9687</v>
      </c>
      <c r="Q21" s="170" t="n">
        <f aca="false">P21/'Dades generals - 2019'!$I$7</f>
        <v>0.139443492780953</v>
      </c>
      <c r="R21" s="60" t="n">
        <v>3810</v>
      </c>
      <c r="S21" s="170" t="n">
        <f aca="false">R21/'Dades generals - 2019'!$J$7</f>
        <v>0.122653961304446</v>
      </c>
      <c r="T21" s="61" t="n">
        <f aca="false">N21+P21+R21</f>
        <v>30825</v>
      </c>
      <c r="U21" s="170" t="n">
        <f aca="false">T21/'Dades generals - 2019'!$K$7</f>
        <v>0.145587047593858</v>
      </c>
      <c r="V21" s="160" t="n">
        <f aca="false">D21+F21+H21+J21+T21+L21</f>
        <v>109466</v>
      </c>
      <c r="W21" s="171" t="n">
        <f aca="false">V21/'Dades generals - 2019'!$L$7</f>
        <v>0.146331421299372</v>
      </c>
      <c r="Y21" s="52" t="n">
        <v>35</v>
      </c>
      <c r="Z21" s="63" t="n">
        <v>7954</v>
      </c>
      <c r="AA21" s="63" t="n">
        <v>8720</v>
      </c>
      <c r="AB21" s="63" t="n">
        <v>139</v>
      </c>
      <c r="AC21" s="63" t="n">
        <v>0</v>
      </c>
      <c r="AD21" s="63" t="n">
        <v>31</v>
      </c>
      <c r="AE21" s="63" t="n">
        <v>0</v>
      </c>
      <c r="AF21" s="63" t="n">
        <v>449</v>
      </c>
      <c r="AG21" s="63" t="n">
        <v>0</v>
      </c>
      <c r="AH21" s="64" t="n">
        <v>0</v>
      </c>
      <c r="AI21" s="65" t="n">
        <f aca="false">SUM(Y21:AH21)</f>
        <v>17328</v>
      </c>
      <c r="AJ21" s="53" t="n">
        <v>32</v>
      </c>
      <c r="AK21" s="63" t="n">
        <v>3468</v>
      </c>
      <c r="AL21" s="63" t="n">
        <v>5646</v>
      </c>
      <c r="AM21" s="63" t="n">
        <v>57</v>
      </c>
      <c r="AN21" s="63" t="n">
        <v>0</v>
      </c>
      <c r="AO21" s="63" t="n">
        <v>205</v>
      </c>
      <c r="AP21" s="63" t="n">
        <v>0</v>
      </c>
      <c r="AQ21" s="63" t="n">
        <v>279</v>
      </c>
      <c r="AR21" s="63" t="n">
        <v>0</v>
      </c>
      <c r="AS21" s="64" t="n">
        <v>0</v>
      </c>
      <c r="AT21" s="65" t="n">
        <f aca="false">SUM(AJ21:AS21)</f>
        <v>9687</v>
      </c>
    </row>
    <row r="22" customFormat="false" ht="16.5" hidden="false" customHeight="true" outlineLevel="0" collapsed="false">
      <c r="B22" s="182"/>
      <c r="C22" s="56" t="s">
        <v>45</v>
      </c>
      <c r="D22" s="167" t="n">
        <v>72067</v>
      </c>
      <c r="E22" s="168" t="n">
        <f aca="false">D22/'Dades generals - 2019'!$C$8</f>
        <v>0.14931802312692</v>
      </c>
      <c r="F22" s="195" t="n">
        <v>18</v>
      </c>
      <c r="G22" s="168" t="n">
        <f aca="false">F22/'Dades generals - 2019'!$D$8</f>
        <v>0.00176453288893246</v>
      </c>
      <c r="H22" s="61" t="n">
        <v>19814</v>
      </c>
      <c r="I22" s="169" t="n">
        <f aca="false">H22/'Dades generals - 2019'!$E$8</f>
        <v>0.161479344433306</v>
      </c>
      <c r="J22" s="167" t="n">
        <v>1164</v>
      </c>
      <c r="K22" s="196" t="n">
        <f aca="false">J22/'Dades generals - 2019'!$F$8</f>
        <v>0.319429198682766</v>
      </c>
      <c r="L22" s="197" t="n">
        <v>1132</v>
      </c>
      <c r="M22" s="169" t="n">
        <f aca="false">L22/'Dades generals - 2019'!$G$8</f>
        <v>0.0382484119475605</v>
      </c>
      <c r="N22" s="57" t="n">
        <v>20939</v>
      </c>
      <c r="O22" s="170" t="n">
        <f aca="false">N22/'Dades generals - 2019'!$H$8</f>
        <v>0.153771021517221</v>
      </c>
      <c r="P22" s="57" t="n">
        <v>12045</v>
      </c>
      <c r="Q22" s="170" t="n">
        <f aca="false">P22/'Dades generals - 2019'!$I$8</f>
        <v>0.143188302425107</v>
      </c>
      <c r="R22" s="60" t="n">
        <v>4641</v>
      </c>
      <c r="S22" s="170" t="n">
        <f aca="false">R22/'Dades generals - 2019'!$J$8</f>
        <v>0.127081051478642</v>
      </c>
      <c r="T22" s="61" t="n">
        <f aca="false">N22+P22+R22</f>
        <v>37625</v>
      </c>
      <c r="U22" s="170" t="n">
        <f aca="false">T22/'Dades generals - 2019'!$K$8</f>
        <v>0.146509092325065</v>
      </c>
      <c r="V22" s="160" t="n">
        <f aca="false">D22+F22+H22+J22+T22+L22</f>
        <v>131820</v>
      </c>
      <c r="W22" s="171" t="n">
        <f aca="false">V22/'Dades generals - 2019'!$L$8</f>
        <v>0.150479623835187</v>
      </c>
      <c r="Y22" s="52" t="n">
        <v>38</v>
      </c>
      <c r="Z22" s="63" t="n">
        <v>9926</v>
      </c>
      <c r="AA22" s="63" t="n">
        <v>10258</v>
      </c>
      <c r="AB22" s="63" t="n">
        <v>163</v>
      </c>
      <c r="AC22" s="63" t="n">
        <v>0</v>
      </c>
      <c r="AD22" s="63" t="n">
        <v>59</v>
      </c>
      <c r="AE22" s="63" t="n">
        <v>0</v>
      </c>
      <c r="AF22" s="63" t="n">
        <v>495</v>
      </c>
      <c r="AG22" s="63" t="n">
        <v>0</v>
      </c>
      <c r="AH22" s="64" t="n">
        <v>0</v>
      </c>
      <c r="AI22" s="65" t="n">
        <f aca="false">SUM(Y22:AH22)</f>
        <v>20939</v>
      </c>
      <c r="AJ22" s="53" t="n">
        <v>30</v>
      </c>
      <c r="AK22" s="63" t="n">
        <v>4192</v>
      </c>
      <c r="AL22" s="63" t="n">
        <v>7026</v>
      </c>
      <c r="AM22" s="63" t="n">
        <v>52</v>
      </c>
      <c r="AN22" s="63" t="n">
        <v>0</v>
      </c>
      <c r="AO22" s="63" t="n">
        <v>316</v>
      </c>
      <c r="AP22" s="63" t="n">
        <v>0</v>
      </c>
      <c r="AQ22" s="63" t="n">
        <v>429</v>
      </c>
      <c r="AR22" s="63" t="n">
        <v>0</v>
      </c>
      <c r="AS22" s="64" t="n">
        <v>0</v>
      </c>
      <c r="AT22" s="65" t="n">
        <f aca="false">SUM(AJ22:AS22)</f>
        <v>12045</v>
      </c>
    </row>
    <row r="23" customFormat="false" ht="16.5" hidden="false" customHeight="true" outlineLevel="0" collapsed="false">
      <c r="B23" s="182"/>
      <c r="C23" s="56" t="s">
        <v>46</v>
      </c>
      <c r="D23" s="167" t="n">
        <v>67265</v>
      </c>
      <c r="E23" s="168" t="n">
        <f aca="false">D23/'Dades generals - 2019'!$C$9</f>
        <v>0.140859375163601</v>
      </c>
      <c r="F23" s="195" t="n">
        <v>22</v>
      </c>
      <c r="G23" s="168" t="n">
        <f aca="false">F23/'Dades generals - 2019'!$D$9</f>
        <v>0.00257430376784461</v>
      </c>
      <c r="H23" s="61" t="n">
        <v>17499</v>
      </c>
      <c r="I23" s="169" t="n">
        <f aca="false">H23/'Dades generals - 2019'!$E$9</f>
        <v>0.155095854715627</v>
      </c>
      <c r="J23" s="167" t="n">
        <v>883</v>
      </c>
      <c r="K23" s="196" t="n">
        <f aca="false">J23/'Dades generals - 2019'!$F$9</f>
        <v>0.311134601832276</v>
      </c>
      <c r="L23" s="197" t="n">
        <v>966</v>
      </c>
      <c r="M23" s="169" t="n">
        <f aca="false">L23/'Dades generals - 2019'!$G$9</f>
        <v>0.0406822488945041</v>
      </c>
      <c r="N23" s="57" t="n">
        <v>17903</v>
      </c>
      <c r="O23" s="170" t="n">
        <f aca="false">N23/'Dades generals - 2019'!$H$9</f>
        <v>0.155008355195373</v>
      </c>
      <c r="P23" s="57" t="n">
        <v>6647</v>
      </c>
      <c r="Q23" s="170" t="n">
        <f aca="false">P23/'Dades generals - 2019'!$I$9</f>
        <v>0.136893483812505</v>
      </c>
      <c r="R23" s="60" t="n">
        <v>3945</v>
      </c>
      <c r="S23" s="170" t="n">
        <f aca="false">R23/'Dades generals - 2019'!$J$9</f>
        <v>0.118166841395836</v>
      </c>
      <c r="T23" s="61" t="n">
        <f aca="false">N23+P23+R23</f>
        <v>28495</v>
      </c>
      <c r="U23" s="170" t="n">
        <f aca="false">T23/'Dades generals - 2019'!$K$9</f>
        <v>0.144323787720702</v>
      </c>
      <c r="V23" s="160" t="n">
        <f aca="false">D23+F23+H23+J23+T23+L23</f>
        <v>115130</v>
      </c>
      <c r="W23" s="171" t="n">
        <f aca="false">V23/'Dades generals - 2019'!$L$9</f>
        <v>0.144059801146673</v>
      </c>
      <c r="Y23" s="52" t="n">
        <v>54</v>
      </c>
      <c r="Z23" s="63" t="n">
        <v>8418</v>
      </c>
      <c r="AA23" s="63" t="n">
        <v>8710</v>
      </c>
      <c r="AB23" s="63" t="n">
        <v>161</v>
      </c>
      <c r="AC23" s="63" t="n">
        <v>0</v>
      </c>
      <c r="AD23" s="63" t="n">
        <v>129</v>
      </c>
      <c r="AE23" s="63" t="n">
        <v>0</v>
      </c>
      <c r="AF23" s="63" t="n">
        <v>431</v>
      </c>
      <c r="AG23" s="63" t="n">
        <v>0</v>
      </c>
      <c r="AH23" s="64" t="n">
        <v>0</v>
      </c>
      <c r="AI23" s="65" t="n">
        <f aca="false">SUM(Y23:AH23)</f>
        <v>17903</v>
      </c>
      <c r="AJ23" s="53" t="n">
        <v>39</v>
      </c>
      <c r="AK23" s="63" t="n">
        <v>2653</v>
      </c>
      <c r="AL23" s="63" t="n">
        <v>3658</v>
      </c>
      <c r="AM23" s="63" t="n">
        <v>75</v>
      </c>
      <c r="AN23" s="63" t="n">
        <v>0</v>
      </c>
      <c r="AO23" s="63" t="n">
        <v>68</v>
      </c>
      <c r="AP23" s="63" t="n">
        <v>0</v>
      </c>
      <c r="AQ23" s="63" t="n">
        <v>154</v>
      </c>
      <c r="AR23" s="63" t="n">
        <v>0</v>
      </c>
      <c r="AS23" s="64" t="n">
        <v>0</v>
      </c>
      <c r="AT23" s="65" t="n">
        <f aca="false">SUM(AJ23:AS23)</f>
        <v>6647</v>
      </c>
    </row>
    <row r="24" customFormat="false" ht="16.5" hidden="false" customHeight="true" outlineLevel="0" collapsed="false">
      <c r="B24" s="182"/>
      <c r="C24" s="56" t="s">
        <v>47</v>
      </c>
      <c r="D24" s="167" t="n">
        <v>73109</v>
      </c>
      <c r="E24" s="168" t="n">
        <f aca="false">D24/'Dades generals - 2019'!$C$10</f>
        <v>0.137897798433704</v>
      </c>
      <c r="F24" s="195" t="n">
        <v>37</v>
      </c>
      <c r="G24" s="168" t="n">
        <f aca="false">F24/'Dades generals - 2019'!$D$10</f>
        <v>0.00442477876106195</v>
      </c>
      <c r="H24" s="61" t="n">
        <v>16656</v>
      </c>
      <c r="I24" s="169" t="n">
        <f aca="false">H24/'Dades generals - 2019'!$E$10</f>
        <v>0.152984183551628</v>
      </c>
      <c r="J24" s="167" t="n">
        <v>834</v>
      </c>
      <c r="K24" s="196" t="n">
        <f aca="false">J24/'Dades generals - 2019'!$F$10</f>
        <v>0.334268537074148</v>
      </c>
      <c r="L24" s="197" t="n">
        <v>989</v>
      </c>
      <c r="M24" s="169" t="n">
        <f aca="false">L24/'Dades generals - 2019'!$G$10</f>
        <v>0.0415179883296251</v>
      </c>
      <c r="N24" s="57" t="n">
        <v>20601</v>
      </c>
      <c r="O24" s="170" t="n">
        <f aca="false">N24/'Dades generals - 2019'!$H$10</f>
        <v>0.168479505381269</v>
      </c>
      <c r="P24" s="57" t="n">
        <v>5741</v>
      </c>
      <c r="Q24" s="170" t="n">
        <f aca="false">P24/'Dades generals - 2019'!$I$10</f>
        <v>0.14446038096676</v>
      </c>
      <c r="R24" s="60" t="n">
        <v>3994</v>
      </c>
      <c r="S24" s="170" t="n">
        <f aca="false">R24/'Dades generals - 2019'!$J$10</f>
        <v>0.114454378725355</v>
      </c>
      <c r="T24" s="61" t="n">
        <f aca="false">N24+P24+R24</f>
        <v>30336</v>
      </c>
      <c r="U24" s="170" t="n">
        <f aca="false">T24/'Dades generals - 2019'!$K$10</f>
        <v>0.154057883430754</v>
      </c>
      <c r="V24" s="160" t="n">
        <f aca="false">D24+F24+H24+J24+T24+L24</f>
        <v>121961</v>
      </c>
      <c r="W24" s="171" t="n">
        <f aca="false">V24/'Dades generals - 2019'!$L$10</f>
        <v>0.144023703017907</v>
      </c>
      <c r="Y24" s="52" t="n">
        <v>66</v>
      </c>
      <c r="Z24" s="63" t="n">
        <v>9776</v>
      </c>
      <c r="AA24" s="63" t="n">
        <v>10050</v>
      </c>
      <c r="AB24" s="63" t="n">
        <v>185</v>
      </c>
      <c r="AC24" s="63" t="n">
        <v>0</v>
      </c>
      <c r="AD24" s="63" t="n">
        <v>87</v>
      </c>
      <c r="AE24" s="63" t="n">
        <v>0</v>
      </c>
      <c r="AF24" s="63" t="n">
        <v>437</v>
      </c>
      <c r="AG24" s="63" t="n">
        <v>0</v>
      </c>
      <c r="AH24" s="64" t="n">
        <v>0</v>
      </c>
      <c r="AI24" s="65" t="n">
        <f aca="false">SUM(Y24:AH24)</f>
        <v>20601</v>
      </c>
      <c r="AJ24" s="53" t="n">
        <v>15</v>
      </c>
      <c r="AK24" s="63" t="n">
        <v>2471</v>
      </c>
      <c r="AL24" s="63" t="n">
        <v>3036</v>
      </c>
      <c r="AM24" s="63" t="n">
        <v>138</v>
      </c>
      <c r="AN24" s="63" t="n">
        <v>0</v>
      </c>
      <c r="AO24" s="63" t="n">
        <v>24</v>
      </c>
      <c r="AP24" s="63" t="n">
        <v>0</v>
      </c>
      <c r="AQ24" s="63" t="n">
        <v>57</v>
      </c>
      <c r="AR24" s="63" t="n">
        <v>0</v>
      </c>
      <c r="AS24" s="64" t="n">
        <v>0</v>
      </c>
      <c r="AT24" s="65" t="n">
        <f aca="false">SUM(AJ24:AS24)</f>
        <v>5741</v>
      </c>
    </row>
    <row r="25" customFormat="false" ht="16.5" hidden="false" customHeight="true" outlineLevel="0" collapsed="false">
      <c r="B25" s="182"/>
      <c r="C25" s="56" t="s">
        <v>48</v>
      </c>
      <c r="D25" s="167" t="n">
        <v>46667</v>
      </c>
      <c r="E25" s="168" t="n">
        <f aca="false">D25/'Dades generals - 2019'!$C$11</f>
        <v>0.117276163287462</v>
      </c>
      <c r="F25" s="195" t="n">
        <v>13</v>
      </c>
      <c r="G25" s="168" t="n">
        <f aca="false">F25/'Dades generals - 2019'!$D$11</f>
        <v>0.00234487734487734</v>
      </c>
      <c r="H25" s="61" t="n">
        <v>10943</v>
      </c>
      <c r="I25" s="169" t="n">
        <f aca="false">H25/'Dades generals - 2019'!$E$11</f>
        <v>0.14421454928835</v>
      </c>
      <c r="J25" s="167" t="n">
        <v>316</v>
      </c>
      <c r="K25" s="196" t="n">
        <f aca="false">J25/'Dades generals - 2019'!$F$11</f>
        <v>0.512155591572123</v>
      </c>
      <c r="L25" s="197" t="n">
        <v>599</v>
      </c>
      <c r="M25" s="169" t="n">
        <f aca="false">L25/'Dades generals - 2019'!$G$11</f>
        <v>0.032582680591819</v>
      </c>
      <c r="N25" s="57" t="n">
        <v>10603</v>
      </c>
      <c r="O25" s="170" t="n">
        <f aca="false">N25/'Dades generals - 2019'!$H$11</f>
        <v>0.137282320191623</v>
      </c>
      <c r="P25" s="57" t="n">
        <v>3223</v>
      </c>
      <c r="Q25" s="170" t="n">
        <f aca="false">P25/'Dades generals - 2019'!$I$11</f>
        <v>0.130180143791906</v>
      </c>
      <c r="R25" s="60" t="n">
        <v>2459</v>
      </c>
      <c r="S25" s="170" t="n">
        <f aca="false">R25/'Dades generals - 2019'!$J$11</f>
        <v>0.0969981460297424</v>
      </c>
      <c r="T25" s="61" t="n">
        <f aca="false">N25+P25+R25</f>
        <v>16285</v>
      </c>
      <c r="U25" s="170" t="n">
        <f aca="false">T25/'Dades generals - 2019'!$K$11</f>
        <v>0.127881957532353</v>
      </c>
      <c r="V25" s="160" t="n">
        <f aca="false">D25+F25+H25+J25+T25+L25</f>
        <v>74823</v>
      </c>
      <c r="W25" s="171" t="n">
        <f aca="false">V25/'Dades generals - 2019'!$L$11</f>
        <v>0.123204167894762</v>
      </c>
      <c r="Y25" s="52" t="n">
        <v>19</v>
      </c>
      <c r="Z25" s="63" t="n">
        <v>4723</v>
      </c>
      <c r="AA25" s="63" t="n">
        <v>5540</v>
      </c>
      <c r="AB25" s="63" t="n">
        <v>74</v>
      </c>
      <c r="AC25" s="63" t="n">
        <v>0</v>
      </c>
      <c r="AD25" s="63" t="n">
        <v>2</v>
      </c>
      <c r="AE25" s="63" t="n">
        <v>0</v>
      </c>
      <c r="AF25" s="63" t="n">
        <v>245</v>
      </c>
      <c r="AG25" s="63" t="n">
        <v>0</v>
      </c>
      <c r="AH25" s="64" t="n">
        <v>0</v>
      </c>
      <c r="AI25" s="65" t="n">
        <f aca="false">SUM(Y25:AH25)</f>
        <v>10603</v>
      </c>
      <c r="AJ25" s="53" t="n">
        <v>12</v>
      </c>
      <c r="AK25" s="63" t="n">
        <v>1547</v>
      </c>
      <c r="AL25" s="63" t="n">
        <v>1546</v>
      </c>
      <c r="AM25" s="63" t="n">
        <v>95</v>
      </c>
      <c r="AN25" s="63" t="n">
        <v>0</v>
      </c>
      <c r="AO25" s="63" t="n">
        <v>6</v>
      </c>
      <c r="AP25" s="63" t="n">
        <v>0</v>
      </c>
      <c r="AQ25" s="63" t="n">
        <v>17</v>
      </c>
      <c r="AR25" s="63" t="n">
        <v>0</v>
      </c>
      <c r="AS25" s="64" t="n">
        <v>0</v>
      </c>
      <c r="AT25" s="65" t="n">
        <f aca="false">SUM(AJ25:AS25)</f>
        <v>3223</v>
      </c>
    </row>
    <row r="26" customFormat="false" ht="16.5" hidden="false" customHeight="true" outlineLevel="0" collapsed="false">
      <c r="B26" s="182"/>
      <c r="C26" s="56" t="s">
        <v>49</v>
      </c>
      <c r="D26" s="167" t="n">
        <v>68741</v>
      </c>
      <c r="E26" s="168" t="n">
        <f aca="false">D26/'Dades generals - 2019'!$C$12</f>
        <v>0.145319363935785</v>
      </c>
      <c r="F26" s="195" t="n">
        <v>45</v>
      </c>
      <c r="G26" s="168" t="n">
        <f aca="false">F26/'Dades generals - 2019'!$D$12</f>
        <v>0.00531098784373894</v>
      </c>
      <c r="H26" s="61" t="n">
        <v>15907</v>
      </c>
      <c r="I26" s="169" t="n">
        <f aca="false">H26/'Dades generals - 2019'!$E$12</f>
        <v>0.158439411143648</v>
      </c>
      <c r="J26" s="167" t="n">
        <v>761</v>
      </c>
      <c r="K26" s="196" t="n">
        <f aca="false">J26/'Dades generals - 2019'!$F$12</f>
        <v>0.275027105168052</v>
      </c>
      <c r="L26" s="197" t="n">
        <v>1113</v>
      </c>
      <c r="M26" s="169" t="n">
        <f aca="false">L26/'Dades generals - 2019'!$G$12</f>
        <v>0.0405169275573353</v>
      </c>
      <c r="N26" s="57" t="n">
        <v>18396</v>
      </c>
      <c r="O26" s="170" t="n">
        <f aca="false">N26/'Dades generals - 2019'!$H$12</f>
        <v>0.16145056256692</v>
      </c>
      <c r="P26" s="57" t="n">
        <v>9155</v>
      </c>
      <c r="Q26" s="170" t="n">
        <f aca="false">P26/'Dades generals - 2019'!$I$12</f>
        <v>0.124787023785184</v>
      </c>
      <c r="R26" s="60" t="n">
        <v>3988</v>
      </c>
      <c r="S26" s="170" t="n">
        <f aca="false">R26/'Dades generals - 2019'!$J$12</f>
        <v>0.112904139063473</v>
      </c>
      <c r="T26" s="61" t="n">
        <f aca="false">N26+P26+R26</f>
        <v>31539</v>
      </c>
      <c r="U26" s="170" t="n">
        <f aca="false">T26/'Dades generals - 2019'!$K$12</f>
        <v>0.141666180057405</v>
      </c>
      <c r="V26" s="160" t="n">
        <f aca="false">D26+F26+H26+J26+T26+L26</f>
        <v>118106</v>
      </c>
      <c r="W26" s="171" t="n">
        <f aca="false">V26/'Dades generals - 2019'!$L$12</f>
        <v>0.14629735377511</v>
      </c>
      <c r="Y26" s="52" t="n">
        <v>53</v>
      </c>
      <c r="Z26" s="63" t="n">
        <v>8151</v>
      </c>
      <c r="AA26" s="63" t="n">
        <v>9466</v>
      </c>
      <c r="AB26" s="63" t="n">
        <v>175</v>
      </c>
      <c r="AC26" s="63" t="n">
        <v>0</v>
      </c>
      <c r="AD26" s="63" t="n">
        <v>24</v>
      </c>
      <c r="AE26" s="63" t="n">
        <v>0</v>
      </c>
      <c r="AF26" s="63" t="n">
        <v>527</v>
      </c>
      <c r="AG26" s="63" t="n">
        <v>0</v>
      </c>
      <c r="AH26" s="64" t="n">
        <v>0</v>
      </c>
      <c r="AI26" s="65" t="n">
        <f aca="false">SUM(Y26:AH26)</f>
        <v>18396</v>
      </c>
      <c r="AJ26" s="53" t="n">
        <v>33</v>
      </c>
      <c r="AK26" s="63" t="n">
        <v>2692</v>
      </c>
      <c r="AL26" s="63" t="n">
        <v>5823</v>
      </c>
      <c r="AM26" s="63" t="n">
        <v>21</v>
      </c>
      <c r="AN26" s="63" t="n">
        <v>0</v>
      </c>
      <c r="AO26" s="63" t="n">
        <v>291</v>
      </c>
      <c r="AP26" s="63" t="n">
        <v>0</v>
      </c>
      <c r="AQ26" s="63" t="n">
        <v>295</v>
      </c>
      <c r="AR26" s="63" t="n">
        <v>0</v>
      </c>
      <c r="AS26" s="64" t="n">
        <v>0</v>
      </c>
      <c r="AT26" s="65" t="n">
        <f aca="false">SUM(AJ26:AS26)</f>
        <v>9155</v>
      </c>
    </row>
    <row r="27" customFormat="false" ht="16.5" hidden="false" customHeight="true" outlineLevel="0" collapsed="false">
      <c r="B27" s="182"/>
      <c r="C27" s="56" t="s">
        <v>50</v>
      </c>
      <c r="D27" s="167" t="n">
        <v>72443</v>
      </c>
      <c r="E27" s="168" t="n">
        <f aca="false">D27/'Dades generals - 2019'!$C$13</f>
        <v>0.144722752734915</v>
      </c>
      <c r="F27" s="195" t="n">
        <v>47</v>
      </c>
      <c r="G27" s="168" t="n">
        <f aca="false">F27/'Dades generals - 2019'!$D$13</f>
        <v>0.005124291321413</v>
      </c>
      <c r="H27" s="61" t="n">
        <v>19143</v>
      </c>
      <c r="I27" s="169" t="n">
        <f aca="false">H27/'Dades generals - 2019'!$E$13</f>
        <v>0.160541764508554</v>
      </c>
      <c r="J27" s="167" t="n">
        <v>827</v>
      </c>
      <c r="K27" s="196" t="n">
        <f aca="false">J27/'Dades generals - 2019'!$F$13</f>
        <v>0.253992628992629</v>
      </c>
      <c r="L27" s="197" t="n">
        <v>1219</v>
      </c>
      <c r="M27" s="169" t="n">
        <f aca="false">L27/'Dades generals - 2019'!$G$13</f>
        <v>0.0314865039390417</v>
      </c>
      <c r="N27" s="57" t="n">
        <v>20598</v>
      </c>
      <c r="O27" s="170" t="n">
        <f aca="false">N27/'Dades generals - 2019'!$H$13</f>
        <v>0.15410974277634</v>
      </c>
      <c r="P27" s="57" t="n">
        <v>13910</v>
      </c>
      <c r="Q27" s="170" t="n">
        <f aca="false">P27/'Dades generals - 2019'!$I$13</f>
        <v>0.120564425260457</v>
      </c>
      <c r="R27" s="60" t="n">
        <v>4726</v>
      </c>
      <c r="S27" s="170" t="n">
        <f aca="false">R27/'Dades generals - 2019'!$J$13</f>
        <v>0.123704324154539</v>
      </c>
      <c r="T27" s="61" t="n">
        <f aca="false">N27+P27+R27</f>
        <v>39234</v>
      </c>
      <c r="U27" s="170" t="n">
        <f aca="false">T27/'Dades generals - 2019'!$K$13</f>
        <v>0.136591513598574</v>
      </c>
      <c r="V27" s="160" t="n">
        <f aca="false">D27+F27+H27+J27+T27+L27</f>
        <v>132913</v>
      </c>
      <c r="W27" s="171" t="n">
        <f aca="false">V27/'Dades generals - 2019'!$L$13</f>
        <v>0.144554242235728</v>
      </c>
      <c r="Y27" s="52" t="n">
        <v>79</v>
      </c>
      <c r="Z27" s="63" t="n">
        <v>9185</v>
      </c>
      <c r="AA27" s="63" t="n">
        <v>10581</v>
      </c>
      <c r="AB27" s="63" t="n">
        <v>163</v>
      </c>
      <c r="AC27" s="63" t="n">
        <v>0</v>
      </c>
      <c r="AD27" s="63" t="n">
        <v>26</v>
      </c>
      <c r="AE27" s="63" t="n">
        <v>0</v>
      </c>
      <c r="AF27" s="63" t="n">
        <v>564</v>
      </c>
      <c r="AG27" s="63" t="n">
        <v>0</v>
      </c>
      <c r="AH27" s="64" t="n">
        <v>0</v>
      </c>
      <c r="AI27" s="65" t="n">
        <f aca="false">SUM(Y27:AH27)</f>
        <v>20598</v>
      </c>
      <c r="AJ27" s="53" t="n">
        <v>58</v>
      </c>
      <c r="AK27" s="63" t="n">
        <v>4100</v>
      </c>
      <c r="AL27" s="63" t="n">
        <v>8629</v>
      </c>
      <c r="AM27" s="63" t="n">
        <v>32</v>
      </c>
      <c r="AN27" s="63" t="n">
        <v>0</v>
      </c>
      <c r="AO27" s="63" t="n">
        <v>420</v>
      </c>
      <c r="AP27" s="63" t="n">
        <v>0</v>
      </c>
      <c r="AQ27" s="63" t="n">
        <v>671</v>
      </c>
      <c r="AR27" s="63" t="n">
        <v>0</v>
      </c>
      <c r="AS27" s="64" t="n">
        <v>0</v>
      </c>
      <c r="AT27" s="65" t="n">
        <f aca="false">SUM(AJ27:AS27)</f>
        <v>13910</v>
      </c>
    </row>
    <row r="28" customFormat="false" ht="16.5" hidden="false" customHeight="true" outlineLevel="0" collapsed="false">
      <c r="B28" s="182"/>
      <c r="C28" s="56" t="s">
        <v>51</v>
      </c>
      <c r="D28" s="167" t="n">
        <v>67396</v>
      </c>
      <c r="E28" s="168" t="n">
        <f aca="false">D28/'Dades generals - 2019'!$C$14</f>
        <v>0.144435062513662</v>
      </c>
      <c r="F28" s="195" t="n">
        <v>36</v>
      </c>
      <c r="G28" s="168" t="n">
        <f aca="false">F28/'Dades generals - 2019'!$D$14</f>
        <v>0.00443513613403967</v>
      </c>
      <c r="H28" s="61" t="n">
        <v>18262</v>
      </c>
      <c r="I28" s="169" t="n">
        <f aca="false">H28/'Dades generals - 2019'!$E$14</f>
        <v>0.161856985854575</v>
      </c>
      <c r="J28" s="167" t="n">
        <v>732</v>
      </c>
      <c r="K28" s="196" t="n">
        <f aca="false">J28/'Dades generals - 2019'!$F$14</f>
        <v>0.257746478873239</v>
      </c>
      <c r="L28" s="197" t="n">
        <v>1212</v>
      </c>
      <c r="M28" s="169" t="n">
        <f aca="false">L28/'Dades generals - 2019'!$G$14</f>
        <v>0.0338983050847458</v>
      </c>
      <c r="N28" s="57" t="n">
        <v>20113</v>
      </c>
      <c r="O28" s="170" t="n">
        <f aca="false">N28/'Dades generals - 2019'!$H$14</f>
        <v>0.156281809210782</v>
      </c>
      <c r="P28" s="57" t="n">
        <v>12877</v>
      </c>
      <c r="Q28" s="170" t="n">
        <f aca="false">P28/'Dades generals - 2019'!$I$14</f>
        <v>0.11559038437371</v>
      </c>
      <c r="R28" s="60" t="n">
        <v>4002</v>
      </c>
      <c r="S28" s="170" t="n">
        <f aca="false">R28/'Dades generals - 2019'!$J$14</f>
        <v>0.111302703304038</v>
      </c>
      <c r="T28" s="61" t="n">
        <f aca="false">N28+P28+R28</f>
        <v>36992</v>
      </c>
      <c r="U28" s="170" t="n">
        <f aca="false">T28/'Dades generals - 2019'!$K$14</f>
        <v>0.134002282153919</v>
      </c>
      <c r="V28" s="160" t="n">
        <f aca="false">D28+F28+H28+J28+T28+L28</f>
        <v>124630</v>
      </c>
      <c r="W28" s="171" t="n">
        <f aca="false">V28/'Dades generals - 2019'!$L$14</f>
        <v>0.143838478033557</v>
      </c>
      <c r="Y28" s="52" t="n">
        <v>62</v>
      </c>
      <c r="Z28" s="63" t="n">
        <v>9067</v>
      </c>
      <c r="AA28" s="63" t="n">
        <v>10277</v>
      </c>
      <c r="AB28" s="63" t="n">
        <v>185</v>
      </c>
      <c r="AC28" s="63" t="n">
        <v>0</v>
      </c>
      <c r="AD28" s="63" t="n">
        <v>34</v>
      </c>
      <c r="AE28" s="63" t="n">
        <v>0</v>
      </c>
      <c r="AF28" s="63" t="n">
        <v>488</v>
      </c>
      <c r="AG28" s="63" t="n">
        <v>0</v>
      </c>
      <c r="AH28" s="64" t="n">
        <v>0</v>
      </c>
      <c r="AI28" s="65" t="n">
        <f aca="false">SUM(Y28:AH28)</f>
        <v>20113</v>
      </c>
      <c r="AJ28" s="53" t="n">
        <v>54</v>
      </c>
      <c r="AK28" s="63" t="n">
        <v>3817</v>
      </c>
      <c r="AL28" s="63" t="n">
        <v>7880</v>
      </c>
      <c r="AM28" s="63" t="n">
        <v>40</v>
      </c>
      <c r="AN28" s="63" t="n">
        <v>0</v>
      </c>
      <c r="AO28" s="63" t="n">
        <v>433</v>
      </c>
      <c r="AP28" s="63" t="n">
        <v>0</v>
      </c>
      <c r="AQ28" s="63" t="n">
        <v>653</v>
      </c>
      <c r="AR28" s="63" t="n">
        <v>0</v>
      </c>
      <c r="AS28" s="64" t="n">
        <v>0</v>
      </c>
      <c r="AT28" s="65" t="n">
        <f aca="false">SUM(AJ28:AS28)</f>
        <v>12877</v>
      </c>
    </row>
    <row r="29" customFormat="false" ht="16.5" hidden="false" customHeight="true" outlineLevel="0" collapsed="false">
      <c r="B29" s="182"/>
      <c r="C29" s="66" t="s">
        <v>52</v>
      </c>
      <c r="D29" s="198" t="n">
        <v>67451</v>
      </c>
      <c r="E29" s="173" t="n">
        <f aca="false">D29/'Dades generals - 2019'!$C$15</f>
        <v>0.139148534990851</v>
      </c>
      <c r="F29" s="199" t="n">
        <v>24</v>
      </c>
      <c r="G29" s="173" t="n">
        <f aca="false">F29/'Dades generals - 2019'!$D$15</f>
        <v>0.0032047002269996</v>
      </c>
      <c r="H29" s="200" t="n">
        <v>17366</v>
      </c>
      <c r="I29" s="174" t="n">
        <f aca="false">H29/'Dades generals - 2019'!$E$15</f>
        <v>0.159772568358297</v>
      </c>
      <c r="J29" s="172" t="n">
        <v>616</v>
      </c>
      <c r="K29" s="201" t="n">
        <f aca="false">J29/'Dades generals - 2019'!$F$15</f>
        <v>0.268995633187773</v>
      </c>
      <c r="L29" s="202" t="n">
        <v>1076</v>
      </c>
      <c r="M29" s="174" t="n">
        <f aca="false">L29/'Dades generals - 2019'!$G$15</f>
        <v>0.0359517524808714</v>
      </c>
      <c r="N29" s="68" t="n">
        <v>17325</v>
      </c>
      <c r="O29" s="175" t="n">
        <f aca="false">N29/'Dades generals - 2019'!$H$15</f>
        <v>0.154807752450564</v>
      </c>
      <c r="P29" s="68" t="n">
        <v>8565</v>
      </c>
      <c r="Q29" s="175" t="n">
        <f aca="false">P29/'Dades generals - 2019'!$I$15</f>
        <v>0.110352380338852</v>
      </c>
      <c r="R29" s="69" t="n">
        <v>3353</v>
      </c>
      <c r="S29" s="175" t="n">
        <f aca="false">R29/'Dades generals - 2019'!$J$15</f>
        <v>0.100627232075868</v>
      </c>
      <c r="T29" s="70" t="n">
        <f aca="false">N29+P29+R29</f>
        <v>29243</v>
      </c>
      <c r="U29" s="175" t="n">
        <f aca="false">T29/'Dades generals - 2019'!$K$15</f>
        <v>0.131223384444175</v>
      </c>
      <c r="V29" s="176" t="n">
        <f aca="false">D29+F29+H29+J29+T29+L29</f>
        <v>115776</v>
      </c>
      <c r="W29" s="177" t="n">
        <f aca="false">V29/'Dades generals - 2019'!$L$15</f>
        <v>0.140154298532433</v>
      </c>
      <c r="Y29" s="72" t="n">
        <v>68</v>
      </c>
      <c r="Z29" s="73" t="n">
        <v>8002</v>
      </c>
      <c r="AA29" s="73" t="n">
        <v>8594</v>
      </c>
      <c r="AB29" s="73" t="n">
        <v>148</v>
      </c>
      <c r="AC29" s="73" t="n">
        <v>0</v>
      </c>
      <c r="AD29" s="73" t="n">
        <v>25</v>
      </c>
      <c r="AE29" s="73" t="n">
        <v>0</v>
      </c>
      <c r="AF29" s="73" t="n">
        <v>488</v>
      </c>
      <c r="AG29" s="73" t="n">
        <v>0</v>
      </c>
      <c r="AH29" s="74" t="n">
        <v>0</v>
      </c>
      <c r="AI29" s="75" t="n">
        <f aca="false">SUM(Y29:AH29)</f>
        <v>17325</v>
      </c>
      <c r="AJ29" s="76" t="n">
        <v>25</v>
      </c>
      <c r="AK29" s="73" t="n">
        <v>2642</v>
      </c>
      <c r="AL29" s="73" t="n">
        <v>5297</v>
      </c>
      <c r="AM29" s="73" t="n">
        <v>20</v>
      </c>
      <c r="AN29" s="73" t="n">
        <v>0</v>
      </c>
      <c r="AO29" s="73" t="n">
        <v>240</v>
      </c>
      <c r="AP29" s="73" t="n">
        <v>0</v>
      </c>
      <c r="AQ29" s="73" t="n">
        <v>341</v>
      </c>
      <c r="AR29" s="73" t="n">
        <v>0</v>
      </c>
      <c r="AS29" s="74" t="n">
        <v>0</v>
      </c>
      <c r="AT29" s="75" t="n">
        <f aca="false">SUM(AJ29:AS29)</f>
        <v>8565</v>
      </c>
    </row>
    <row r="30" customFormat="false" ht="16.5" hidden="false" customHeight="true" outlineLevel="0" collapsed="false">
      <c r="B30" s="182"/>
      <c r="C30" s="77" t="s">
        <v>22</v>
      </c>
      <c r="D30" s="203" t="n">
        <f aca="false">SUM(D18:D29)</f>
        <v>802096</v>
      </c>
      <c r="E30" s="204" t="n">
        <f aca="false">D30/'Dades generals - 2019'!$C$16</f>
        <v>0.141033025911101</v>
      </c>
      <c r="F30" s="205" t="n">
        <f aca="false">SUM(F18:F29)</f>
        <v>313</v>
      </c>
      <c r="G30" s="204" t="n">
        <f aca="false">F30/'Dades generals - 2019'!$D$16</f>
        <v>0.00293461343734178</v>
      </c>
      <c r="H30" s="206" t="n">
        <f aca="false">SUM(H18:H29)</f>
        <v>206496</v>
      </c>
      <c r="I30" s="180" t="n">
        <f aca="false">H30/'Dades generals - 2019'!$E$16</f>
        <v>0.15848331978716</v>
      </c>
      <c r="J30" s="178" t="n">
        <f aca="false">SUM(J18:J29)</f>
        <v>9979</v>
      </c>
      <c r="K30" s="207" t="n">
        <f aca="false">J30/'Dades generals - 2019'!$F$16</f>
        <v>0.299184505606524</v>
      </c>
      <c r="L30" s="178" t="n">
        <f aca="false">SUM(L18:L29)</f>
        <v>12425</v>
      </c>
      <c r="M30" s="180" t="n">
        <f aca="false">L30/'Dades generals - 2019'!$G$16</f>
        <v>0.0371173625612026</v>
      </c>
      <c r="N30" s="78" t="n">
        <f aca="false">SUM(N18:N29)</f>
        <v>219770</v>
      </c>
      <c r="O30" s="181" t="n">
        <f aca="false">N30/'Dades generals - 2019'!$H$16</f>
        <v>0.155470287539032</v>
      </c>
      <c r="P30" s="78" t="n">
        <f aca="false">SUM(P18:P29)</f>
        <v>116720</v>
      </c>
      <c r="Q30" s="181" t="n">
        <f aca="false">P30/'Dades generals - 2019'!$I$16</f>
        <v>0.12891838666459</v>
      </c>
      <c r="R30" s="81" t="n">
        <f aca="false">SUM(R18:R29)</f>
        <v>46752</v>
      </c>
      <c r="S30" s="181" t="n">
        <f aca="false">R30/'Dades generals - 2019'!$J$16</f>
        <v>0.117263157366696</v>
      </c>
      <c r="T30" s="82" t="n">
        <f aca="false">N30+P30+R30</f>
        <v>383242</v>
      </c>
      <c r="U30" s="181" t="n">
        <f aca="false">T30/'Dades generals - 2019'!$K$16</f>
        <v>0.141019423370304</v>
      </c>
      <c r="V30" s="122" t="n">
        <f aca="false">SUM(V18:V29)</f>
        <v>1414551</v>
      </c>
      <c r="W30" s="180" t="n">
        <f aca="false">V30/'Dades generals - 2019'!$L$16</f>
        <v>0.138917657845329</v>
      </c>
      <c r="Y30" s="83" t="n">
        <f aca="false">SUM(Y18:Y29)</f>
        <v>618</v>
      </c>
      <c r="Z30" s="84" t="n">
        <f aca="false">SUM(Z18:Z29)</f>
        <v>101624</v>
      </c>
      <c r="AA30" s="84" t="n">
        <f aca="false">SUM(AA18:AA29)</f>
        <v>109660</v>
      </c>
      <c r="AB30" s="84" t="n">
        <f aca="false">SUM(AB18:AB29)</f>
        <v>1831</v>
      </c>
      <c r="AC30" s="84" t="n">
        <f aca="false">SUM(AC18:AC29)</f>
        <v>0</v>
      </c>
      <c r="AD30" s="84" t="n">
        <f aca="false">SUM(AD18:AD29)</f>
        <v>435</v>
      </c>
      <c r="AE30" s="84" t="n">
        <f aca="false">SUM(AE18:AE29)</f>
        <v>0</v>
      </c>
      <c r="AF30" s="84" t="n">
        <f aca="false">SUM(AF18:AF29)</f>
        <v>5602</v>
      </c>
      <c r="AG30" s="84" t="n">
        <f aca="false">SUM(AG18:AG29)</f>
        <v>0</v>
      </c>
      <c r="AH30" s="85" t="n">
        <f aca="false">SUM(AH18:AH29)</f>
        <v>0</v>
      </c>
      <c r="AI30" s="83" t="n">
        <f aca="false">SUM(Y30:AH30)</f>
        <v>219770</v>
      </c>
      <c r="AJ30" s="83" t="n">
        <f aca="false">SUM(AJ18:AJ29)</f>
        <v>372</v>
      </c>
      <c r="AK30" s="84" t="n">
        <f aca="false">SUM(AK18:AK29)</f>
        <v>38434</v>
      </c>
      <c r="AL30" s="84" t="n">
        <f aca="false">SUM(AL18:AL29)</f>
        <v>69934</v>
      </c>
      <c r="AM30" s="84" t="n">
        <f aca="false">SUM(AM18:AM29)</f>
        <v>730</v>
      </c>
      <c r="AN30" s="84" t="n">
        <f aca="false">SUM(AN18:AN29)</f>
        <v>0</v>
      </c>
      <c r="AO30" s="84" t="n">
        <f aca="false">SUM(AO18:AO29)</f>
        <v>3041</v>
      </c>
      <c r="AP30" s="84" t="n">
        <f aca="false">SUM(AP18:AP29)</f>
        <v>0</v>
      </c>
      <c r="AQ30" s="84" t="n">
        <f aca="false">SUM(AQ18:AQ29)</f>
        <v>4173</v>
      </c>
      <c r="AR30" s="84" t="n">
        <f aca="false">SUM(AR18:AR29)</f>
        <v>36</v>
      </c>
      <c r="AS30" s="85" t="n">
        <f aca="false">SUM(AS18:AS29)</f>
        <v>0</v>
      </c>
      <c r="AT30" s="86" t="n">
        <f aca="false">SUM(AJ30:AS30)</f>
        <v>116720</v>
      </c>
    </row>
    <row r="31" customFormat="false" ht="16.5" hidden="false" customHeight="true" outlineLevel="0" collapsed="false">
      <c r="B31" s="208" t="s">
        <v>70</v>
      </c>
      <c r="C31" s="47" t="s">
        <v>41</v>
      </c>
      <c r="D31" s="154" t="n">
        <v>34159</v>
      </c>
      <c r="E31" s="155" t="n">
        <f aca="false">D31/'Dades generals - 2019'!$C$4</f>
        <v>0.0725894538206206</v>
      </c>
      <c r="F31" s="156" t="n">
        <v>0</v>
      </c>
      <c r="G31" s="155" t="n">
        <f aca="false">F31/'Dades generals - 2019'!$D$4</f>
        <v>0</v>
      </c>
      <c r="H31" s="157" t="n">
        <v>9073</v>
      </c>
      <c r="I31" s="158" t="n">
        <f aca="false">H31/'Dades generals - 2019'!$E$4</f>
        <v>0.082433856665213</v>
      </c>
      <c r="J31" s="154" t="n">
        <v>0</v>
      </c>
      <c r="K31" s="158" t="n">
        <f aca="false">J31/'Dades generals - 2019'!$F$4</f>
        <v>0</v>
      </c>
      <c r="L31" s="154" t="n">
        <v>27440</v>
      </c>
      <c r="M31" s="158" t="n">
        <f aca="false">L31/'Dades generals - 2019'!$G$4</f>
        <v>0.964804331774551</v>
      </c>
      <c r="N31" s="48" t="n">
        <v>8865</v>
      </c>
      <c r="O31" s="159" t="n">
        <f aca="false">N31/'Dades generals - 2019'!$H$4</f>
        <v>0.0738479224284429</v>
      </c>
      <c r="P31" s="48" t="n">
        <v>7213</v>
      </c>
      <c r="Q31" s="159" t="n">
        <f aca="false">P31/'Dades generals - 2019'!$I$4</f>
        <v>0.0944270621964471</v>
      </c>
      <c r="R31" s="209" t="n">
        <v>262</v>
      </c>
      <c r="S31" s="159" t="n">
        <f aca="false">R31/'Dades generals - 2019'!$J$4</f>
        <v>0.00836045695321973</v>
      </c>
      <c r="T31" s="187" t="n">
        <f aca="false">N31+P31+R31</f>
        <v>16340</v>
      </c>
      <c r="U31" s="159" t="n">
        <f aca="false">T31/'Dades generals - 2019'!$K$4</f>
        <v>0.0717393499554373</v>
      </c>
      <c r="V31" s="160" t="n">
        <f aca="false">D31+F31+H31+J31+T31+L31</f>
        <v>87012</v>
      </c>
      <c r="W31" s="161" t="n">
        <f aca="false">V31/'Dades generals - 2019'!$L$4</f>
        <v>0.105785549984681</v>
      </c>
      <c r="Y31" s="162" t="n">
        <v>1</v>
      </c>
      <c r="Z31" s="163" t="n">
        <v>1124</v>
      </c>
      <c r="AA31" s="163" t="n">
        <v>444</v>
      </c>
      <c r="AB31" s="163" t="n">
        <v>6666</v>
      </c>
      <c r="AC31" s="163" t="n">
        <v>0</v>
      </c>
      <c r="AD31" s="163" t="n">
        <v>0</v>
      </c>
      <c r="AE31" s="163" t="n">
        <v>0</v>
      </c>
      <c r="AF31" s="163" t="n">
        <v>0</v>
      </c>
      <c r="AG31" s="163" t="n">
        <v>0</v>
      </c>
      <c r="AH31" s="164" t="n">
        <v>630</v>
      </c>
      <c r="AI31" s="165" t="n">
        <f aca="false">SUM(Y31:AH31)</f>
        <v>8865</v>
      </c>
      <c r="AJ31" s="166" t="n">
        <v>0</v>
      </c>
      <c r="AK31" s="163" t="n">
        <v>481</v>
      </c>
      <c r="AL31" s="163" t="n">
        <v>144</v>
      </c>
      <c r="AM31" s="163" t="n">
        <v>6559</v>
      </c>
      <c r="AN31" s="163" t="n">
        <v>0</v>
      </c>
      <c r="AO31" s="163" t="n">
        <v>0</v>
      </c>
      <c r="AP31" s="163" t="n">
        <v>0</v>
      </c>
      <c r="AQ31" s="163" t="n">
        <v>0</v>
      </c>
      <c r="AR31" s="163" t="n">
        <v>29</v>
      </c>
      <c r="AS31" s="164" t="n">
        <v>0</v>
      </c>
      <c r="AT31" s="165" t="n">
        <f aca="false">SUM(AJ31:AS31)</f>
        <v>7213</v>
      </c>
    </row>
    <row r="32" customFormat="false" ht="16.5" hidden="false" customHeight="true" outlineLevel="0" collapsed="false">
      <c r="B32" s="208"/>
      <c r="C32" s="56" t="s">
        <v>42</v>
      </c>
      <c r="D32" s="167" t="n">
        <v>33048</v>
      </c>
      <c r="E32" s="168" t="n">
        <f aca="false">D32/'Dades generals - 2019'!$C$5</f>
        <v>0.0764364798697379</v>
      </c>
      <c r="F32" s="60" t="n">
        <v>0</v>
      </c>
      <c r="G32" s="168" t="n">
        <f aca="false">F32/'Dades generals - 2019'!$D$5</f>
        <v>0</v>
      </c>
      <c r="H32" s="61" t="n">
        <v>8820</v>
      </c>
      <c r="I32" s="169" t="n">
        <f aca="false">H32/'Dades generals - 2019'!$E$5</f>
        <v>0.0857317819963258</v>
      </c>
      <c r="J32" s="167" t="n">
        <v>0</v>
      </c>
      <c r="K32" s="169" t="n">
        <f aca="false">J32/'Dades generals - 2019'!$F$5</f>
        <v>0</v>
      </c>
      <c r="L32" s="167" t="n">
        <v>26992</v>
      </c>
      <c r="M32" s="169" t="n">
        <f aca="false">L32/'Dades generals - 2019'!$G$5</f>
        <v>0.963243166083791</v>
      </c>
      <c r="N32" s="57" t="n">
        <v>9501</v>
      </c>
      <c r="O32" s="170" t="n">
        <f aca="false">N32/'Dades generals - 2019'!$H$5</f>
        <v>0.0784810963068205</v>
      </c>
      <c r="P32" s="57" t="n">
        <v>13834</v>
      </c>
      <c r="Q32" s="170" t="n">
        <f aca="false">P32/'Dades generals - 2019'!$I$5</f>
        <v>0.144937557622999</v>
      </c>
      <c r="R32" s="60" t="n">
        <v>276</v>
      </c>
      <c r="S32" s="170" t="n">
        <f aca="false">R32/'Dades generals - 2019'!$J$5</f>
        <v>0.00898964236857534</v>
      </c>
      <c r="T32" s="61" t="n">
        <f aca="false">N32+P32+R32</f>
        <v>23611</v>
      </c>
      <c r="U32" s="170" t="n">
        <f aca="false">T32/'Dades generals - 2019'!$K$5</f>
        <v>0.0955095040269244</v>
      </c>
      <c r="V32" s="160" t="n">
        <f aca="false">D32+F32+H32+J32+T32+L32</f>
        <v>92471</v>
      </c>
      <c r="W32" s="171" t="n">
        <f aca="false">V32/'Dades generals - 2019'!$L$5</f>
        <v>0.116083701883908</v>
      </c>
      <c r="Y32" s="52" t="n">
        <v>1</v>
      </c>
      <c r="Z32" s="63" t="n">
        <v>1066</v>
      </c>
      <c r="AA32" s="63" t="n">
        <v>532</v>
      </c>
      <c r="AB32" s="63" t="n">
        <v>7217</v>
      </c>
      <c r="AC32" s="63" t="n">
        <v>0</v>
      </c>
      <c r="AD32" s="63" t="n">
        <v>0</v>
      </c>
      <c r="AE32" s="63" t="n">
        <v>0</v>
      </c>
      <c r="AF32" s="63" t="n">
        <v>0</v>
      </c>
      <c r="AG32" s="63" t="n">
        <v>0</v>
      </c>
      <c r="AH32" s="64" t="n">
        <v>685</v>
      </c>
      <c r="AI32" s="65" t="n">
        <f aca="false">SUM(Y32:AH32)</f>
        <v>9501</v>
      </c>
      <c r="AJ32" s="53" t="n">
        <v>9</v>
      </c>
      <c r="AK32" s="63" t="n">
        <v>436</v>
      </c>
      <c r="AL32" s="63" t="n">
        <v>160</v>
      </c>
      <c r="AM32" s="63" t="n">
        <v>13227</v>
      </c>
      <c r="AN32" s="63" t="n">
        <v>0</v>
      </c>
      <c r="AO32" s="63" t="n">
        <v>0</v>
      </c>
      <c r="AP32" s="63" t="n">
        <v>0</v>
      </c>
      <c r="AQ32" s="63" t="n">
        <v>0</v>
      </c>
      <c r="AR32" s="63" t="n">
        <v>2</v>
      </c>
      <c r="AS32" s="64" t="n">
        <v>0</v>
      </c>
      <c r="AT32" s="65" t="n">
        <f aca="false">SUM(AJ32:AS32)</f>
        <v>13834</v>
      </c>
    </row>
    <row r="33" customFormat="false" ht="16.5" hidden="false" customHeight="true" outlineLevel="0" collapsed="false">
      <c r="B33" s="208"/>
      <c r="C33" s="56" t="s">
        <v>43</v>
      </c>
      <c r="D33" s="167" t="n">
        <v>38143</v>
      </c>
      <c r="E33" s="168" t="n">
        <f aca="false">D33/'Dades generals - 2019'!$C$6</f>
        <v>0.0700610736097718</v>
      </c>
      <c r="F33" s="60" t="n">
        <v>0</v>
      </c>
      <c r="G33" s="168" t="n">
        <f aca="false">F33/'Dades generals - 2019'!$D$6</f>
        <v>0</v>
      </c>
      <c r="H33" s="61" t="n">
        <v>10719</v>
      </c>
      <c r="I33" s="169" t="n">
        <f aca="false">H33/'Dades generals - 2019'!$E$6</f>
        <v>0.0821744530135999</v>
      </c>
      <c r="J33" s="167" t="n">
        <v>0</v>
      </c>
      <c r="K33" s="169" t="n">
        <f aca="false">J33/'Dades generals - 2019'!$F$6</f>
        <v>0</v>
      </c>
      <c r="L33" s="167" t="n">
        <v>25796</v>
      </c>
      <c r="M33" s="169" t="n">
        <f aca="false">L33/'Dades generals - 2019'!$G$6</f>
        <v>0.958139880399658</v>
      </c>
      <c r="N33" s="57" t="n">
        <v>9228</v>
      </c>
      <c r="O33" s="170" t="n">
        <f aca="false">N33/'Dades generals - 2019'!$H$6</f>
        <v>0.0757063630098776</v>
      </c>
      <c r="P33" s="57" t="n">
        <v>11540</v>
      </c>
      <c r="Q33" s="170" t="n">
        <f aca="false">P33/'Dades generals - 2019'!$I$6</f>
        <v>0.129453468545275</v>
      </c>
      <c r="R33" s="60" t="n">
        <v>320</v>
      </c>
      <c r="S33" s="170" t="n">
        <f aca="false">R33/'Dades generals - 2019'!$J$6</f>
        <v>0.00980542362494255</v>
      </c>
      <c r="T33" s="61" t="n">
        <f aca="false">N33+P33+R33</f>
        <v>21088</v>
      </c>
      <c r="U33" s="170" t="n">
        <f aca="false">T33/'Dades generals - 2019'!$K$6</f>
        <v>0.0865429205773358</v>
      </c>
      <c r="V33" s="160" t="n">
        <f aca="false">D33+F33+H33+J33+T33+L33</f>
        <v>95746</v>
      </c>
      <c r="W33" s="171" t="n">
        <f aca="false">V33/'Dades generals - 2019'!$L$6</f>
        <v>0.102717542314422</v>
      </c>
      <c r="Y33" s="52" t="n">
        <v>4</v>
      </c>
      <c r="Z33" s="63" t="n">
        <v>1357</v>
      </c>
      <c r="AA33" s="63" t="n">
        <v>499</v>
      </c>
      <c r="AB33" s="63" t="n">
        <v>6696</v>
      </c>
      <c r="AC33" s="63" t="n">
        <v>0</v>
      </c>
      <c r="AD33" s="63" t="n">
        <v>0</v>
      </c>
      <c r="AE33" s="63" t="n">
        <v>0</v>
      </c>
      <c r="AF33" s="63" t="n">
        <v>0</v>
      </c>
      <c r="AG33" s="63" t="n">
        <v>0</v>
      </c>
      <c r="AH33" s="64" t="n">
        <v>672</v>
      </c>
      <c r="AI33" s="65" t="n">
        <f aca="false">SUM(Y33:AH33)</f>
        <v>9228</v>
      </c>
      <c r="AJ33" s="53" t="n">
        <v>12</v>
      </c>
      <c r="AK33" s="63" t="n">
        <v>393</v>
      </c>
      <c r="AL33" s="63" t="n">
        <v>150</v>
      </c>
      <c r="AM33" s="63" t="n">
        <v>10985</v>
      </c>
      <c r="AN33" s="63" t="n">
        <v>0</v>
      </c>
      <c r="AO33" s="63" t="n">
        <v>0</v>
      </c>
      <c r="AP33" s="63" t="n">
        <v>0</v>
      </c>
      <c r="AQ33" s="63" t="n">
        <v>0</v>
      </c>
      <c r="AR33" s="63" t="n">
        <v>0</v>
      </c>
      <c r="AS33" s="64" t="n">
        <v>0</v>
      </c>
      <c r="AT33" s="65" t="n">
        <f aca="false">SUM(AJ33:AS33)</f>
        <v>11540</v>
      </c>
    </row>
    <row r="34" customFormat="false" ht="16.5" hidden="false" customHeight="true" outlineLevel="0" collapsed="false">
      <c r="B34" s="208"/>
      <c r="C34" s="56" t="s">
        <v>44</v>
      </c>
      <c r="D34" s="167" t="n">
        <v>34146</v>
      </c>
      <c r="E34" s="168" t="n">
        <f aca="false">D34/'Dades generals - 2019'!$C$7</f>
        <v>0.0800221229086938</v>
      </c>
      <c r="F34" s="60" t="n">
        <v>0</v>
      </c>
      <c r="G34" s="168" t="n">
        <f aca="false">F34/'Dades generals - 2019'!$D$7</f>
        <v>0</v>
      </c>
      <c r="H34" s="61" t="n">
        <v>9134</v>
      </c>
      <c r="I34" s="169" t="n">
        <f aca="false">H34/'Dades generals - 2019'!$E$7</f>
        <v>0.0930862989686519</v>
      </c>
      <c r="J34" s="167" t="n">
        <v>0</v>
      </c>
      <c r="K34" s="169" t="n">
        <f aca="false">J34/'Dades generals - 2019'!$F$7</f>
        <v>0</v>
      </c>
      <c r="L34" s="167" t="n">
        <v>22988</v>
      </c>
      <c r="M34" s="169" t="n">
        <f aca="false">L34/'Dades generals - 2019'!$G$7</f>
        <v>0.95987306359347</v>
      </c>
      <c r="N34" s="57" t="n">
        <v>7945</v>
      </c>
      <c r="O34" s="170" t="n">
        <f aca="false">N34/'Dades generals - 2019'!$H$7</f>
        <v>0.0714497693283092</v>
      </c>
      <c r="P34" s="57" t="n">
        <v>8239</v>
      </c>
      <c r="Q34" s="170" t="n">
        <f aca="false">P34/'Dades generals - 2019'!$I$7</f>
        <v>0.118599663159107</v>
      </c>
      <c r="R34" s="60" t="n">
        <v>396</v>
      </c>
      <c r="S34" s="170" t="n">
        <f aca="false">R34/'Dades generals - 2019'!$J$7</f>
        <v>0.0127482857418794</v>
      </c>
      <c r="T34" s="61" t="n">
        <f aca="false">N34+P34+R34</f>
        <v>16580</v>
      </c>
      <c r="U34" s="170" t="n">
        <f aca="false">T34/'Dades generals - 2019'!$K$7</f>
        <v>0.0783076479839795</v>
      </c>
      <c r="V34" s="160" t="n">
        <f aca="false">D34+F34+H34+J34+T34+L34</f>
        <v>82848</v>
      </c>
      <c r="W34" s="171" t="n">
        <f aca="false">V34/'Dades generals - 2019'!$L$7</f>
        <v>0.11074914212459</v>
      </c>
      <c r="Y34" s="52" t="n">
        <v>1</v>
      </c>
      <c r="Z34" s="63" t="n">
        <v>955</v>
      </c>
      <c r="AA34" s="63" t="n">
        <v>457</v>
      </c>
      <c r="AB34" s="63" t="n">
        <v>5817</v>
      </c>
      <c r="AC34" s="63" t="n">
        <v>0</v>
      </c>
      <c r="AD34" s="63" t="n">
        <v>0</v>
      </c>
      <c r="AE34" s="63" t="n">
        <v>0</v>
      </c>
      <c r="AF34" s="63" t="n">
        <v>0</v>
      </c>
      <c r="AG34" s="63" t="n">
        <v>0</v>
      </c>
      <c r="AH34" s="64" t="n">
        <v>715</v>
      </c>
      <c r="AI34" s="65" t="n">
        <f aca="false">SUM(Y34:AH34)</f>
        <v>7945</v>
      </c>
      <c r="AJ34" s="53" t="n">
        <v>9</v>
      </c>
      <c r="AK34" s="63" t="n">
        <v>413</v>
      </c>
      <c r="AL34" s="63" t="n">
        <v>136</v>
      </c>
      <c r="AM34" s="63" t="n">
        <v>7681</v>
      </c>
      <c r="AN34" s="63" t="n">
        <v>0</v>
      </c>
      <c r="AO34" s="63" t="n">
        <v>0</v>
      </c>
      <c r="AP34" s="63" t="n">
        <v>0</v>
      </c>
      <c r="AQ34" s="63" t="n">
        <v>0</v>
      </c>
      <c r="AR34" s="63" t="n">
        <v>0</v>
      </c>
      <c r="AS34" s="64" t="n">
        <v>0</v>
      </c>
      <c r="AT34" s="65" t="n">
        <f aca="false">SUM(AJ34:AS34)</f>
        <v>8239</v>
      </c>
    </row>
    <row r="35" customFormat="false" ht="16.5" hidden="false" customHeight="true" outlineLevel="0" collapsed="false">
      <c r="B35" s="208"/>
      <c r="C35" s="56" t="s">
        <v>45</v>
      </c>
      <c r="D35" s="167" t="n">
        <v>39872</v>
      </c>
      <c r="E35" s="168" t="n">
        <f aca="false">D35/'Dades generals - 2019'!$C$8</f>
        <v>0.0826121278548652</v>
      </c>
      <c r="F35" s="60" t="n">
        <v>0</v>
      </c>
      <c r="G35" s="168" t="n">
        <f aca="false">F35/'Dades generals - 2019'!$D$8</f>
        <v>0</v>
      </c>
      <c r="H35" s="61" t="n">
        <v>11289</v>
      </c>
      <c r="I35" s="169" t="n">
        <f aca="false">H35/'Dades generals - 2019'!$E$8</f>
        <v>0.0920026405222366</v>
      </c>
      <c r="J35" s="167" t="n">
        <v>0</v>
      </c>
      <c r="K35" s="169" t="n">
        <f aca="false">J35/'Dades generals - 2019'!$F$8</f>
        <v>0</v>
      </c>
      <c r="L35" s="167" t="n">
        <v>28464</v>
      </c>
      <c r="M35" s="169" t="n">
        <f aca="false">L35/'Dades generals - 2019'!$G$8</f>
        <v>0.96175158805244</v>
      </c>
      <c r="N35" s="57" t="n">
        <v>11124</v>
      </c>
      <c r="O35" s="170" t="n">
        <f aca="false">N35/'Dades generals - 2019'!$H$8</f>
        <v>0.0816920026437541</v>
      </c>
      <c r="P35" s="57" t="n">
        <v>9891</v>
      </c>
      <c r="Q35" s="170" t="n">
        <f aca="false">P35/'Dades generals - 2019'!$I$8</f>
        <v>0.117582025677603</v>
      </c>
      <c r="R35" s="60" t="n">
        <v>543</v>
      </c>
      <c r="S35" s="170" t="n">
        <f aca="false">R35/'Dades generals - 2019'!$J$8</f>
        <v>0.01486856516977</v>
      </c>
      <c r="T35" s="61" t="n">
        <f aca="false">N35+P35+R35</f>
        <v>21558</v>
      </c>
      <c r="U35" s="170" t="n">
        <f aca="false">T35/'Dades generals - 2019'!$K$8</f>
        <v>0.0839453292317277</v>
      </c>
      <c r="V35" s="160" t="n">
        <f aca="false">D35+F35+H35+J35+T35+L35</f>
        <v>101183</v>
      </c>
      <c r="W35" s="171" t="n">
        <f aca="false">V35/'Dades generals - 2019'!$L$8</f>
        <v>0.115505839618538</v>
      </c>
      <c r="Y35" s="52" t="n">
        <v>5</v>
      </c>
      <c r="Z35" s="63" t="n">
        <v>2111</v>
      </c>
      <c r="AA35" s="63" t="n">
        <v>495</v>
      </c>
      <c r="AB35" s="63" t="n">
        <v>7738</v>
      </c>
      <c r="AC35" s="63" t="n">
        <v>0</v>
      </c>
      <c r="AD35" s="63" t="n">
        <v>0</v>
      </c>
      <c r="AE35" s="63" t="n">
        <v>0</v>
      </c>
      <c r="AF35" s="63" t="n">
        <v>0</v>
      </c>
      <c r="AG35" s="63" t="n">
        <v>0</v>
      </c>
      <c r="AH35" s="64" t="n">
        <v>775</v>
      </c>
      <c r="AI35" s="65" t="n">
        <f aca="false">SUM(Y35:AH35)</f>
        <v>11124</v>
      </c>
      <c r="AJ35" s="53" t="n">
        <v>1</v>
      </c>
      <c r="AK35" s="63" t="n">
        <v>553</v>
      </c>
      <c r="AL35" s="63" t="n">
        <v>206</v>
      </c>
      <c r="AM35" s="63" t="n">
        <v>9131</v>
      </c>
      <c r="AN35" s="63" t="n">
        <v>0</v>
      </c>
      <c r="AO35" s="63" t="n">
        <v>0</v>
      </c>
      <c r="AP35" s="63" t="n">
        <v>0</v>
      </c>
      <c r="AQ35" s="63" t="n">
        <v>0</v>
      </c>
      <c r="AR35" s="63" t="n">
        <v>0</v>
      </c>
      <c r="AS35" s="64" t="n">
        <v>0</v>
      </c>
      <c r="AT35" s="65" t="n">
        <f aca="false">SUM(AJ35:AS35)</f>
        <v>9891</v>
      </c>
    </row>
    <row r="36" customFormat="false" ht="16.5" hidden="false" customHeight="true" outlineLevel="0" collapsed="false">
      <c r="B36" s="208"/>
      <c r="C36" s="56" t="s">
        <v>46</v>
      </c>
      <c r="D36" s="167" t="n">
        <v>47667</v>
      </c>
      <c r="E36" s="168" t="n">
        <f aca="false">D36/'Dades generals - 2019'!$C$9</f>
        <v>0.0998192795052907</v>
      </c>
      <c r="F36" s="60" t="n">
        <v>0</v>
      </c>
      <c r="G36" s="168" t="n">
        <f aca="false">F36/'Dades generals - 2019'!$D$9</f>
        <v>0</v>
      </c>
      <c r="H36" s="61" t="n">
        <v>11768</v>
      </c>
      <c r="I36" s="169" t="n">
        <f aca="false">H36/'Dades generals - 2019'!$E$9</f>
        <v>0.104301275403937</v>
      </c>
      <c r="J36" s="167" t="n">
        <v>0</v>
      </c>
      <c r="K36" s="169" t="n">
        <f aca="false">J36/'Dades generals - 2019'!$F$9</f>
        <v>0</v>
      </c>
      <c r="L36" s="167" t="n">
        <v>22779</v>
      </c>
      <c r="M36" s="169" t="n">
        <f aca="false">L36/'Dades generals - 2019'!$G$9</f>
        <v>0.959317751105496</v>
      </c>
      <c r="N36" s="57" t="n">
        <v>8573</v>
      </c>
      <c r="O36" s="170" t="n">
        <f aca="false">N36/'Dades generals - 2019'!$H$9</f>
        <v>0.0742270362000745</v>
      </c>
      <c r="P36" s="57" t="n">
        <v>3700</v>
      </c>
      <c r="Q36" s="170" t="n">
        <f aca="false">P36/'Dades generals - 2019'!$I$9</f>
        <v>0.076200675508691</v>
      </c>
      <c r="R36" s="60" t="n">
        <v>509</v>
      </c>
      <c r="S36" s="170" t="n">
        <f aca="false">R36/'Dades generals - 2019'!$J$9</f>
        <v>0.0152463681293994</v>
      </c>
      <c r="T36" s="61" t="n">
        <f aca="false">N36+P36+R36</f>
        <v>12782</v>
      </c>
      <c r="U36" s="170" t="n">
        <f aca="false">T36/'Dades generals - 2019'!$K$9</f>
        <v>0.064739310568381</v>
      </c>
      <c r="V36" s="160" t="n">
        <f aca="false">D36+F36+H36+J36+T36+L36</f>
        <v>94996</v>
      </c>
      <c r="W36" s="171" t="n">
        <f aca="false">V36/'Dades generals - 2019'!$L$9</f>
        <v>0.118866541038212</v>
      </c>
      <c r="Y36" s="52" t="n">
        <v>15</v>
      </c>
      <c r="Z36" s="63" t="n">
        <v>1467</v>
      </c>
      <c r="AA36" s="63" t="n">
        <v>502</v>
      </c>
      <c r="AB36" s="63" t="n">
        <v>5974</v>
      </c>
      <c r="AC36" s="63" t="n">
        <v>0</v>
      </c>
      <c r="AD36" s="63" t="n">
        <v>0</v>
      </c>
      <c r="AE36" s="63" t="n">
        <v>0</v>
      </c>
      <c r="AF36" s="63" t="n">
        <v>0</v>
      </c>
      <c r="AG36" s="63" t="n">
        <v>0</v>
      </c>
      <c r="AH36" s="64" t="n">
        <v>615</v>
      </c>
      <c r="AI36" s="65" t="n">
        <f aca="false">SUM(Y36:AH36)</f>
        <v>8573</v>
      </c>
      <c r="AJ36" s="53" t="n">
        <v>7</v>
      </c>
      <c r="AK36" s="63" t="n">
        <v>338</v>
      </c>
      <c r="AL36" s="63" t="n">
        <v>156</v>
      </c>
      <c r="AM36" s="63" t="n">
        <v>3199</v>
      </c>
      <c r="AN36" s="63" t="n">
        <v>0</v>
      </c>
      <c r="AO36" s="63" t="n">
        <v>0</v>
      </c>
      <c r="AP36" s="63" t="n">
        <v>0</v>
      </c>
      <c r="AQ36" s="63" t="n">
        <v>0</v>
      </c>
      <c r="AR36" s="63" t="n">
        <v>0</v>
      </c>
      <c r="AS36" s="64" t="n">
        <v>0</v>
      </c>
      <c r="AT36" s="65" t="n">
        <f aca="false">SUM(AJ36:AS36)</f>
        <v>3700</v>
      </c>
    </row>
    <row r="37" customFormat="false" ht="16.5" hidden="false" customHeight="true" outlineLevel="0" collapsed="false">
      <c r="B37" s="208"/>
      <c r="C37" s="56" t="s">
        <v>47</v>
      </c>
      <c r="D37" s="167" t="n">
        <v>71031</v>
      </c>
      <c r="E37" s="168" t="n">
        <f aca="false">D37/'Dades generals - 2019'!$C$10</f>
        <v>0.133978286128171</v>
      </c>
      <c r="F37" s="60" t="n">
        <v>0</v>
      </c>
      <c r="G37" s="168" t="n">
        <f aca="false">F37/'Dades generals - 2019'!$D$10</f>
        <v>0</v>
      </c>
      <c r="H37" s="61" t="n">
        <v>15060</v>
      </c>
      <c r="I37" s="169" t="n">
        <f aca="false">H37/'Dades generals - 2019'!$E$10</f>
        <v>0.138325036280471</v>
      </c>
      <c r="J37" s="167" t="n">
        <v>0</v>
      </c>
      <c r="K37" s="169" t="n">
        <f aca="false">J37/'Dades generals - 2019'!$F$10</f>
        <v>0</v>
      </c>
      <c r="L37" s="167" t="n">
        <v>22832</v>
      </c>
      <c r="M37" s="169" t="n">
        <f aca="false">L37/'Dades generals - 2019'!$G$10</f>
        <v>0.958482011670375</v>
      </c>
      <c r="N37" s="57" t="n">
        <v>11418</v>
      </c>
      <c r="O37" s="170" t="n">
        <f aca="false">N37/'Dades generals - 2019'!$H$10</f>
        <v>0.0933789132781576</v>
      </c>
      <c r="P37" s="57" t="n">
        <v>2966</v>
      </c>
      <c r="Q37" s="170" t="n">
        <f aca="false">P37/'Dades generals - 2019'!$I$10</f>
        <v>0.0746332502956644</v>
      </c>
      <c r="R37" s="60" t="n">
        <v>1232</v>
      </c>
      <c r="S37" s="170" t="n">
        <f aca="false">R37/'Dades generals - 2019'!$J$10</f>
        <v>0.0353049060064191</v>
      </c>
      <c r="T37" s="61" t="n">
        <f aca="false">N37+P37+R37</f>
        <v>15616</v>
      </c>
      <c r="U37" s="170" t="n">
        <f aca="false">T37/'Dades generals - 2019'!$K$10</f>
        <v>0.07930405813735</v>
      </c>
      <c r="V37" s="160" t="n">
        <f aca="false">D37+F37+H37+J37+T37+L37</f>
        <v>124539</v>
      </c>
      <c r="W37" s="171" t="n">
        <f aca="false">V37/'Dades generals - 2019'!$L$10</f>
        <v>0.147068062332608</v>
      </c>
      <c r="Y37" s="52" t="n">
        <v>16</v>
      </c>
      <c r="Z37" s="63" t="n">
        <v>2856</v>
      </c>
      <c r="AA37" s="63" t="n">
        <v>2061</v>
      </c>
      <c r="AB37" s="63" t="n">
        <v>5834</v>
      </c>
      <c r="AC37" s="63" t="n">
        <v>0</v>
      </c>
      <c r="AD37" s="63" t="n">
        <v>0</v>
      </c>
      <c r="AE37" s="63" t="n">
        <v>0</v>
      </c>
      <c r="AF37" s="63" t="n">
        <v>0</v>
      </c>
      <c r="AG37" s="63" t="n">
        <v>0</v>
      </c>
      <c r="AH37" s="64" t="n">
        <v>651</v>
      </c>
      <c r="AI37" s="65" t="n">
        <f aca="false">SUM(Y37:AH37)</f>
        <v>11418</v>
      </c>
      <c r="AJ37" s="53" t="n">
        <v>7</v>
      </c>
      <c r="AK37" s="63" t="n">
        <v>458</v>
      </c>
      <c r="AL37" s="63" t="n">
        <v>344</v>
      </c>
      <c r="AM37" s="63" t="n">
        <v>2157</v>
      </c>
      <c r="AN37" s="63" t="n">
        <v>0</v>
      </c>
      <c r="AO37" s="63" t="n">
        <v>0</v>
      </c>
      <c r="AP37" s="63" t="n">
        <v>0</v>
      </c>
      <c r="AQ37" s="63" t="n">
        <v>0</v>
      </c>
      <c r="AR37" s="63" t="n">
        <v>0</v>
      </c>
      <c r="AS37" s="64" t="n">
        <v>0</v>
      </c>
      <c r="AT37" s="65" t="n">
        <f aca="false">SUM(AJ37:AS37)</f>
        <v>2966</v>
      </c>
    </row>
    <row r="38" customFormat="false" ht="16.5" hidden="false" customHeight="true" outlineLevel="0" collapsed="false">
      <c r="B38" s="208"/>
      <c r="C38" s="56" t="s">
        <v>48</v>
      </c>
      <c r="D38" s="167" t="n">
        <v>60450</v>
      </c>
      <c r="E38" s="168" t="n">
        <f aca="false">D38/'Dades generals - 2019'!$C$11</f>
        <v>0.151913430705361</v>
      </c>
      <c r="F38" s="60" t="n">
        <v>0</v>
      </c>
      <c r="G38" s="168" t="n">
        <f aca="false">F38/'Dades generals - 2019'!$D$11</f>
        <v>0</v>
      </c>
      <c r="H38" s="61" t="n">
        <v>12659</v>
      </c>
      <c r="I38" s="169" t="n">
        <f aca="false">H38/'Dades generals - 2019'!$E$11</f>
        <v>0.166829204006326</v>
      </c>
      <c r="J38" s="167" t="n">
        <v>0</v>
      </c>
      <c r="K38" s="169" t="n">
        <f aca="false">J38/'Dades generals - 2019'!$F$11</f>
        <v>0</v>
      </c>
      <c r="L38" s="167" t="n">
        <v>17785</v>
      </c>
      <c r="M38" s="169" t="n">
        <f aca="false">L38/'Dades generals - 2019'!$G$11</f>
        <v>0.967417319408181</v>
      </c>
      <c r="N38" s="57" t="n">
        <v>7330</v>
      </c>
      <c r="O38" s="170" t="n">
        <f aca="false">N38/'Dades generals - 2019'!$H$11</f>
        <v>0.0949051595779116</v>
      </c>
      <c r="P38" s="57" t="n">
        <v>1751</v>
      </c>
      <c r="Q38" s="170" t="n">
        <f aca="false">P38/'Dades generals - 2019'!$I$11</f>
        <v>0.0707246142660958</v>
      </c>
      <c r="R38" s="60" t="n">
        <v>1406</v>
      </c>
      <c r="S38" s="170" t="n">
        <f aca="false">R38/'Dades generals - 2019'!$J$11</f>
        <v>0.0554613230247328</v>
      </c>
      <c r="T38" s="61" t="n">
        <f aca="false">N38+P38+R38</f>
        <v>10487</v>
      </c>
      <c r="U38" s="170" t="n">
        <f aca="false">T38/'Dades generals - 2019'!$K$11</f>
        <v>0.0823517401683629</v>
      </c>
      <c r="V38" s="160" t="n">
        <f aca="false">D38+F38+H38+J38+T38+L38</f>
        <v>101381</v>
      </c>
      <c r="W38" s="171" t="n">
        <f aca="false">V38/'Dades generals - 2019'!$L$11</f>
        <v>0.166934789374108</v>
      </c>
      <c r="Y38" s="52" t="n">
        <v>20</v>
      </c>
      <c r="Z38" s="63" t="n">
        <v>1866</v>
      </c>
      <c r="AA38" s="63" t="n">
        <v>1557</v>
      </c>
      <c r="AB38" s="63" t="n">
        <v>3282</v>
      </c>
      <c r="AC38" s="63" t="n">
        <v>0</v>
      </c>
      <c r="AD38" s="63" t="n">
        <v>0</v>
      </c>
      <c r="AE38" s="63" t="n">
        <v>0</v>
      </c>
      <c r="AF38" s="63" t="n">
        <v>0</v>
      </c>
      <c r="AG38" s="63" t="n">
        <v>0</v>
      </c>
      <c r="AH38" s="64" t="n">
        <v>605</v>
      </c>
      <c r="AI38" s="65" t="n">
        <f aca="false">SUM(Y38:AH38)</f>
        <v>7330</v>
      </c>
      <c r="AJ38" s="53" t="n">
        <v>12</v>
      </c>
      <c r="AK38" s="63" t="n">
        <v>428</v>
      </c>
      <c r="AL38" s="63" t="n">
        <v>196</v>
      </c>
      <c r="AM38" s="63" t="n">
        <v>1115</v>
      </c>
      <c r="AN38" s="63" t="n">
        <v>0</v>
      </c>
      <c r="AO38" s="63" t="n">
        <v>0</v>
      </c>
      <c r="AP38" s="63" t="n">
        <v>0</v>
      </c>
      <c r="AQ38" s="63" t="n">
        <v>0</v>
      </c>
      <c r="AR38" s="63" t="n">
        <v>0</v>
      </c>
      <c r="AS38" s="64" t="n">
        <v>0</v>
      </c>
      <c r="AT38" s="65" t="n">
        <f aca="false">SUM(AJ38:AS38)</f>
        <v>1751</v>
      </c>
    </row>
    <row r="39" customFormat="false" ht="16.5" hidden="false" customHeight="true" outlineLevel="0" collapsed="false">
      <c r="B39" s="208"/>
      <c r="C39" s="56" t="s">
        <v>49</v>
      </c>
      <c r="D39" s="167" t="n">
        <v>48358</v>
      </c>
      <c r="E39" s="168" t="n">
        <f aca="false">D39/'Dades generals - 2019'!$C$12</f>
        <v>0.102229438053079</v>
      </c>
      <c r="F39" s="60" t="n">
        <v>0</v>
      </c>
      <c r="G39" s="168" t="n">
        <f aca="false">F39/'Dades generals - 2019'!$D$12</f>
        <v>0</v>
      </c>
      <c r="H39" s="61" t="n">
        <v>10440</v>
      </c>
      <c r="I39" s="169" t="n">
        <f aca="false">H39/'Dades generals - 2019'!$E$12</f>
        <v>0.103986135181976</v>
      </c>
      <c r="J39" s="167" t="n">
        <v>0</v>
      </c>
      <c r="K39" s="169" t="n">
        <f aca="false">J39/'Dades generals - 2019'!$F$12</f>
        <v>0</v>
      </c>
      <c r="L39" s="167" t="n">
        <v>26357</v>
      </c>
      <c r="M39" s="169" t="n">
        <f aca="false">L39/'Dades generals - 2019'!$G$12</f>
        <v>0.959483072442665</v>
      </c>
      <c r="N39" s="57" t="n">
        <v>8238</v>
      </c>
      <c r="O39" s="170" t="n">
        <f aca="false">N39/'Dades generals - 2019'!$H$12</f>
        <v>0.072299942075793</v>
      </c>
      <c r="P39" s="57" t="n">
        <v>9520</v>
      </c>
      <c r="Q39" s="170" t="n">
        <f aca="false">P39/'Dades generals - 2019'!$I$12</f>
        <v>0.129762148163293</v>
      </c>
      <c r="R39" s="60" t="n">
        <v>796</v>
      </c>
      <c r="S39" s="170" t="n">
        <f aca="false">R39/'Dades generals - 2019'!$J$12</f>
        <v>0.0225355302644244</v>
      </c>
      <c r="T39" s="61" t="n">
        <f aca="false">N39+P39+R39</f>
        <v>18554</v>
      </c>
      <c r="U39" s="170" t="n">
        <f aca="false">T39/'Dades generals - 2019'!$K$12</f>
        <v>0.0833404453148512</v>
      </c>
      <c r="V39" s="160" t="n">
        <f aca="false">D39+F39+H39+J39+T39+L39</f>
        <v>103709</v>
      </c>
      <c r="W39" s="171" t="n">
        <f aca="false">V39/'Dades generals - 2019'!$L$12</f>
        <v>0.12846385672754</v>
      </c>
      <c r="Y39" s="52" t="n">
        <v>7</v>
      </c>
      <c r="Z39" s="63" t="n">
        <v>1385</v>
      </c>
      <c r="AA39" s="63" t="n">
        <v>724</v>
      </c>
      <c r="AB39" s="63" t="n">
        <v>5554</v>
      </c>
      <c r="AC39" s="63" t="n">
        <v>0</v>
      </c>
      <c r="AD39" s="63" t="n">
        <v>0</v>
      </c>
      <c r="AE39" s="63" t="n">
        <v>0</v>
      </c>
      <c r="AF39" s="63" t="n">
        <v>0</v>
      </c>
      <c r="AG39" s="63" t="n">
        <v>0</v>
      </c>
      <c r="AH39" s="64" t="n">
        <v>568</v>
      </c>
      <c r="AI39" s="65" t="n">
        <f aca="false">SUM(Y39:AH39)</f>
        <v>8238</v>
      </c>
      <c r="AJ39" s="53" t="n">
        <v>7</v>
      </c>
      <c r="AK39" s="63" t="n">
        <v>536</v>
      </c>
      <c r="AL39" s="63" t="n">
        <v>283</v>
      </c>
      <c r="AM39" s="63" t="n">
        <v>8668</v>
      </c>
      <c r="AN39" s="63" t="n">
        <v>0</v>
      </c>
      <c r="AO39" s="63" t="n">
        <v>0</v>
      </c>
      <c r="AP39" s="63" t="n">
        <v>0</v>
      </c>
      <c r="AQ39" s="63" t="n">
        <v>0</v>
      </c>
      <c r="AR39" s="63" t="n">
        <v>0</v>
      </c>
      <c r="AS39" s="64" t="n">
        <v>26</v>
      </c>
      <c r="AT39" s="65" t="n">
        <f aca="false">SUM(AJ39:AS39)</f>
        <v>9520</v>
      </c>
    </row>
    <row r="40" customFormat="false" ht="16.5" hidden="false" customHeight="true" outlineLevel="0" collapsed="false">
      <c r="B40" s="208"/>
      <c r="C40" s="56" t="s">
        <v>50</v>
      </c>
      <c r="D40" s="167" t="n">
        <v>46486</v>
      </c>
      <c r="E40" s="168" t="n">
        <f aca="false">D40/'Dades generals - 2019'!$C$13</f>
        <v>0.0928672457467976</v>
      </c>
      <c r="F40" s="60" t="n">
        <v>0</v>
      </c>
      <c r="G40" s="168" t="n">
        <f aca="false">F40/'Dades generals - 2019'!$D$13</f>
        <v>0</v>
      </c>
      <c r="H40" s="61" t="n">
        <v>10878</v>
      </c>
      <c r="I40" s="169" t="n">
        <f aca="false">H40/'Dades generals - 2019'!$E$13</f>
        <v>0.0912277759141228</v>
      </c>
      <c r="J40" s="167" t="n">
        <v>0</v>
      </c>
      <c r="K40" s="169" t="n">
        <f aca="false">J40/'Dades generals - 2019'!$F$13</f>
        <v>0</v>
      </c>
      <c r="L40" s="167" t="n">
        <v>35629</v>
      </c>
      <c r="M40" s="169" t="n">
        <f aca="false">L40/'Dades generals - 2019'!$G$13</f>
        <v>0.920289293555469</v>
      </c>
      <c r="N40" s="57" t="n">
        <v>9655</v>
      </c>
      <c r="O40" s="170" t="n">
        <f aca="false">N40/'Dades generals - 2019'!$H$13</f>
        <v>0.0722366038695776</v>
      </c>
      <c r="P40" s="57" t="n">
        <v>16102</v>
      </c>
      <c r="Q40" s="170" t="n">
        <f aca="false">P40/'Dades generals - 2019'!$I$13</f>
        <v>0.139563506509266</v>
      </c>
      <c r="R40" s="60" t="n">
        <v>654</v>
      </c>
      <c r="S40" s="170" t="n">
        <f aca="false">R40/'Dades generals - 2019'!$J$13</f>
        <v>0.0171186263218511</v>
      </c>
      <c r="T40" s="61" t="n">
        <f aca="false">N40+P40+R40</f>
        <v>26411</v>
      </c>
      <c r="U40" s="170" t="n">
        <f aca="false">T40/'Dades generals - 2019'!$K$13</f>
        <v>0.0919487807934939</v>
      </c>
      <c r="V40" s="160" t="n">
        <f aca="false">D40+F40+H40+J40+T40+L40</f>
        <v>119404</v>
      </c>
      <c r="W40" s="171" t="n">
        <f aca="false">V40/'Dades generals - 2019'!$L$13</f>
        <v>0.12986205066408</v>
      </c>
      <c r="Y40" s="52" t="n">
        <v>9</v>
      </c>
      <c r="Z40" s="63" t="n">
        <v>1305</v>
      </c>
      <c r="AA40" s="63" t="n">
        <v>549</v>
      </c>
      <c r="AB40" s="63" t="n">
        <v>7083</v>
      </c>
      <c r="AC40" s="63" t="n">
        <v>0</v>
      </c>
      <c r="AD40" s="63" t="n">
        <v>0</v>
      </c>
      <c r="AE40" s="63" t="n">
        <v>0</v>
      </c>
      <c r="AF40" s="63" t="n">
        <v>87</v>
      </c>
      <c r="AG40" s="63" t="n">
        <v>0</v>
      </c>
      <c r="AH40" s="64" t="n">
        <v>622</v>
      </c>
      <c r="AI40" s="65" t="n">
        <f aca="false">SUM(Y40:AH40)</f>
        <v>9655</v>
      </c>
      <c r="AJ40" s="53" t="n">
        <v>8</v>
      </c>
      <c r="AK40" s="63" t="n">
        <v>759</v>
      </c>
      <c r="AL40" s="63" t="n">
        <v>338</v>
      </c>
      <c r="AM40" s="63" t="n">
        <v>14887</v>
      </c>
      <c r="AN40" s="63" t="n">
        <v>0</v>
      </c>
      <c r="AO40" s="63" t="n">
        <v>0</v>
      </c>
      <c r="AP40" s="63" t="n">
        <v>0</v>
      </c>
      <c r="AQ40" s="63" t="n">
        <v>76</v>
      </c>
      <c r="AR40" s="63" t="n">
        <v>0</v>
      </c>
      <c r="AS40" s="64" t="n">
        <v>34</v>
      </c>
      <c r="AT40" s="65" t="n">
        <f aca="false">SUM(AJ40:AS40)</f>
        <v>16102</v>
      </c>
    </row>
    <row r="41" customFormat="false" ht="16.5" hidden="false" customHeight="true" outlineLevel="0" collapsed="false">
      <c r="B41" s="208"/>
      <c r="C41" s="56" t="s">
        <v>51</v>
      </c>
      <c r="D41" s="167" t="n">
        <v>38211</v>
      </c>
      <c r="E41" s="168" t="n">
        <f aca="false">D41/'Dades generals - 2019'!$C$14</f>
        <v>0.0818892541650772</v>
      </c>
      <c r="F41" s="60" t="n">
        <v>0</v>
      </c>
      <c r="G41" s="168" t="n">
        <f aca="false">F41/'Dades generals - 2019'!$D$14</f>
        <v>0</v>
      </c>
      <c r="H41" s="61" t="n">
        <v>9881</v>
      </c>
      <c r="I41" s="169" t="n">
        <f aca="false">H41/'Dades generals - 2019'!$E$14</f>
        <v>0.087575779061935</v>
      </c>
      <c r="J41" s="167" t="n">
        <v>0</v>
      </c>
      <c r="K41" s="169" t="n">
        <f aca="false">J41/'Dades generals - 2019'!$F$14</f>
        <v>0</v>
      </c>
      <c r="L41" s="167" t="n">
        <v>32628</v>
      </c>
      <c r="M41" s="169" t="n">
        <f aca="false">L41/'Dades generals - 2019'!$G$14</f>
        <v>0.912569223023997</v>
      </c>
      <c r="N41" s="57" t="n">
        <v>9734</v>
      </c>
      <c r="O41" s="170" t="n">
        <f aca="false">N41/'Dades generals - 2019'!$H$14</f>
        <v>0.0756350186873043</v>
      </c>
      <c r="P41" s="57" t="n">
        <v>15767</v>
      </c>
      <c r="Q41" s="170" t="n">
        <f aca="false">P41/'Dades generals - 2019'!$I$14</f>
        <v>0.141532467998779</v>
      </c>
      <c r="R41" s="60" t="n">
        <v>591</v>
      </c>
      <c r="S41" s="170" t="n">
        <f aca="false">R41/'Dades generals - 2019'!$J$14</f>
        <v>0.0164367560351541</v>
      </c>
      <c r="T41" s="61" t="n">
        <f aca="false">N41+P41+R41</f>
        <v>26092</v>
      </c>
      <c r="U41" s="170" t="n">
        <f aca="false">T41/'Dades generals - 2019'!$K$14</f>
        <v>0.0945173968955462</v>
      </c>
      <c r="V41" s="160" t="n">
        <f aca="false">D41+F41+H41+J41+T41+L41</f>
        <v>106812</v>
      </c>
      <c r="W41" s="171" t="n">
        <f aca="false">V41/'Dades generals - 2019'!$L$14</f>
        <v>0.123274296042047</v>
      </c>
      <c r="Y41" s="52" t="n">
        <v>3</v>
      </c>
      <c r="Z41" s="63" t="n">
        <v>1120</v>
      </c>
      <c r="AA41" s="63" t="n">
        <v>532</v>
      </c>
      <c r="AB41" s="63" t="n">
        <v>7287</v>
      </c>
      <c r="AC41" s="63" t="n">
        <v>4</v>
      </c>
      <c r="AD41" s="63" t="n">
        <v>0</v>
      </c>
      <c r="AE41" s="63" t="n">
        <v>0</v>
      </c>
      <c r="AF41" s="63" t="n">
        <v>60</v>
      </c>
      <c r="AG41" s="63" t="n">
        <v>0</v>
      </c>
      <c r="AH41" s="64" t="n">
        <v>728</v>
      </c>
      <c r="AI41" s="65" t="n">
        <f aca="false">SUM(Y41:AH41)</f>
        <v>9734</v>
      </c>
      <c r="AJ41" s="53" t="n">
        <v>10</v>
      </c>
      <c r="AK41" s="63" t="n">
        <v>692</v>
      </c>
      <c r="AL41" s="63" t="n">
        <v>340</v>
      </c>
      <c r="AM41" s="63" t="n">
        <v>14669</v>
      </c>
      <c r="AN41" s="63" t="n">
        <v>0</v>
      </c>
      <c r="AO41" s="63" t="n">
        <v>0</v>
      </c>
      <c r="AP41" s="63" t="n">
        <v>0</v>
      </c>
      <c r="AQ41" s="63" t="n">
        <v>53</v>
      </c>
      <c r="AR41" s="63" t="n">
        <v>0</v>
      </c>
      <c r="AS41" s="64" t="n">
        <v>3</v>
      </c>
      <c r="AT41" s="65" t="n">
        <f aca="false">SUM(AJ41:AS41)</f>
        <v>15767</v>
      </c>
    </row>
    <row r="42" customFormat="false" ht="16.5" hidden="false" customHeight="true" outlineLevel="0" collapsed="false">
      <c r="B42" s="208"/>
      <c r="C42" s="66" t="s">
        <v>52</v>
      </c>
      <c r="D42" s="198" t="n">
        <v>37995</v>
      </c>
      <c r="E42" s="173" t="n">
        <f aca="false">D42/'Dades generals - 2019'!$C$15</f>
        <v>0.0783820638237739</v>
      </c>
      <c r="F42" s="69" t="n">
        <v>0</v>
      </c>
      <c r="G42" s="173" t="n">
        <f aca="false">F42/'Dades generals - 2019'!$D$15</f>
        <v>0</v>
      </c>
      <c r="H42" s="70" t="n">
        <v>8505</v>
      </c>
      <c r="I42" s="174" t="n">
        <f aca="false">H42/'Dades generals - 2019'!$E$15</f>
        <v>0.0782486291539396</v>
      </c>
      <c r="J42" s="198" t="n">
        <v>0</v>
      </c>
      <c r="K42" s="174" t="n">
        <f aca="false">J42/'Dades generals - 2019'!$F$15</f>
        <v>0</v>
      </c>
      <c r="L42" s="198" t="n">
        <v>27401</v>
      </c>
      <c r="M42" s="174" t="n">
        <f aca="false">L42/'Dades generals - 2019'!$G$15</f>
        <v>0.915533429115574</v>
      </c>
      <c r="N42" s="68" t="n">
        <v>7223</v>
      </c>
      <c r="O42" s="175" t="n">
        <f aca="false">N42/'Dades generals - 2019'!$H$15</f>
        <v>0.0645412061154647</v>
      </c>
      <c r="P42" s="68" t="n">
        <v>8586</v>
      </c>
      <c r="Q42" s="175" t="n">
        <f aca="false">P42/'Dades generals - 2019'!$I$15</f>
        <v>0.110622946595375</v>
      </c>
      <c r="R42" s="69" t="n">
        <v>565</v>
      </c>
      <c r="S42" s="175" t="n">
        <f aca="false">R42/'Dades generals - 2019'!$J$15</f>
        <v>0.0169562738213139</v>
      </c>
      <c r="T42" s="70" t="n">
        <f aca="false">N42+P42+R42</f>
        <v>16374</v>
      </c>
      <c r="U42" s="175" t="n">
        <f aca="false">T42/'Dades generals - 2019'!$K$15</f>
        <v>0.0734757616143667</v>
      </c>
      <c r="V42" s="176" t="n">
        <f aca="false">D42+F42+H42+J42+T42+L42</f>
        <v>90275</v>
      </c>
      <c r="W42" s="177" t="n">
        <f aca="false">V42/'Dades generals - 2019'!$L$15</f>
        <v>0.109283696966689</v>
      </c>
      <c r="Y42" s="72" t="n">
        <v>8</v>
      </c>
      <c r="Z42" s="73" t="n">
        <v>756</v>
      </c>
      <c r="AA42" s="73" t="n">
        <v>453</v>
      </c>
      <c r="AB42" s="73" t="n">
        <v>5157</v>
      </c>
      <c r="AC42" s="73" t="n">
        <v>31</v>
      </c>
      <c r="AD42" s="73" t="n">
        <v>0</v>
      </c>
      <c r="AE42" s="73" t="n">
        <v>0</v>
      </c>
      <c r="AF42" s="73" t="n">
        <v>56</v>
      </c>
      <c r="AG42" s="73" t="n">
        <v>0</v>
      </c>
      <c r="AH42" s="74" t="n">
        <v>762</v>
      </c>
      <c r="AI42" s="75" t="n">
        <f aca="false">SUM(Y42:AH42)</f>
        <v>7223</v>
      </c>
      <c r="AJ42" s="76" t="n">
        <v>1</v>
      </c>
      <c r="AK42" s="73" t="n">
        <v>469</v>
      </c>
      <c r="AL42" s="73" t="n">
        <v>134</v>
      </c>
      <c r="AM42" s="73" t="n">
        <v>7917</v>
      </c>
      <c r="AN42" s="73" t="n">
        <v>0</v>
      </c>
      <c r="AO42" s="73" t="n">
        <v>0</v>
      </c>
      <c r="AP42" s="73" t="n">
        <v>0</v>
      </c>
      <c r="AQ42" s="73" t="n">
        <v>50</v>
      </c>
      <c r="AR42" s="73" t="n">
        <v>0</v>
      </c>
      <c r="AS42" s="74" t="n">
        <v>15</v>
      </c>
      <c r="AT42" s="75" t="n">
        <f aca="false">SUM(AJ42:AS42)</f>
        <v>8586</v>
      </c>
    </row>
    <row r="43" customFormat="false" ht="16.5" hidden="false" customHeight="true" outlineLevel="0" collapsed="false">
      <c r="B43" s="208"/>
      <c r="C43" s="77" t="s">
        <v>22</v>
      </c>
      <c r="D43" s="178" t="n">
        <f aca="false">SUM(D31:D42)</f>
        <v>529566</v>
      </c>
      <c r="E43" s="179" t="n">
        <f aca="false">D43/'Dades generals - 2019'!$C$16</f>
        <v>0.0931139108032434</v>
      </c>
      <c r="F43" s="81" t="n">
        <f aca="false">SUM(F31:F42)</f>
        <v>0</v>
      </c>
      <c r="G43" s="179" t="n">
        <f aca="false">F43/'Dades generals - 2019'!$D$16</f>
        <v>0</v>
      </c>
      <c r="H43" s="82" t="n">
        <f aca="false">SUM(H31:H42)</f>
        <v>128226</v>
      </c>
      <c r="I43" s="180" t="n">
        <f aca="false">H43/'Dades generals - 2019'!$E$16</f>
        <v>0.0984119893994479</v>
      </c>
      <c r="J43" s="178" t="n">
        <f aca="false">SUM(J31:J42)</f>
        <v>0</v>
      </c>
      <c r="K43" s="180" t="n">
        <f aca="false">J43/'Dades generals - 2019'!$F$16</f>
        <v>0</v>
      </c>
      <c r="L43" s="178" t="n">
        <f aca="false">SUM(L31:L42)</f>
        <v>317091</v>
      </c>
      <c r="M43" s="180" t="n">
        <f aca="false">L43/'Dades generals - 2019'!$G$16</f>
        <v>0.947250029126301</v>
      </c>
      <c r="N43" s="78" t="n">
        <f aca="false">SUM(N31:N42)</f>
        <v>108834</v>
      </c>
      <c r="O43" s="181" t="n">
        <f aca="false">N43/'Dades generals - 2019'!$H$16</f>
        <v>0.0769916425081813</v>
      </c>
      <c r="P43" s="78" t="n">
        <f aca="false">SUM(P31:P42)</f>
        <v>109109</v>
      </c>
      <c r="Q43" s="181" t="n">
        <f aca="false">P43/'Dades generals - 2019'!$I$16</f>
        <v>0.12051196239365</v>
      </c>
      <c r="R43" s="81" t="n">
        <f aca="false">SUM(R31:R42)</f>
        <v>7550</v>
      </c>
      <c r="S43" s="181" t="n">
        <f aca="false">R43/'Dades generals - 2019'!$J$16</f>
        <v>0.0189368762431244</v>
      </c>
      <c r="T43" s="82" t="n">
        <f aca="false">N43+P43+R43</f>
        <v>225493</v>
      </c>
      <c r="U43" s="181" t="n">
        <f aca="false">T43/'Dades generals - 2019'!$K$16</f>
        <v>0.082973402795205</v>
      </c>
      <c r="V43" s="122" t="n">
        <f aca="false">SUM(V31:V42)</f>
        <v>1200376</v>
      </c>
      <c r="W43" s="180" t="n">
        <f aca="false">V43/'Dades generals - 2019'!$L$16</f>
        <v>0.117884348074933</v>
      </c>
      <c r="Y43" s="83" t="n">
        <f aca="false">SUM(Y31:Y42)</f>
        <v>90</v>
      </c>
      <c r="Z43" s="84" t="n">
        <f aca="false">SUM(Z31:Z42)</f>
        <v>17368</v>
      </c>
      <c r="AA43" s="84" t="n">
        <f aca="false">SUM(AA31:AA42)</f>
        <v>8805</v>
      </c>
      <c r="AB43" s="84" t="n">
        <f aca="false">SUM(AB31:AB42)</f>
        <v>74305</v>
      </c>
      <c r="AC43" s="84" t="n">
        <f aca="false">SUM(AC31:AC42)</f>
        <v>35</v>
      </c>
      <c r="AD43" s="84" t="n">
        <f aca="false">SUM(AD31:AD42)</f>
        <v>0</v>
      </c>
      <c r="AE43" s="84" t="n">
        <f aca="false">SUM(AE31:AE42)</f>
        <v>0</v>
      </c>
      <c r="AF43" s="84" t="n">
        <f aca="false">SUM(AF31:AF42)</f>
        <v>203</v>
      </c>
      <c r="AG43" s="84" t="n">
        <f aca="false">SUM(AG31:AG42)</f>
        <v>0</v>
      </c>
      <c r="AH43" s="85" t="n">
        <f aca="false">SUM(AH31:AH42)</f>
        <v>8028</v>
      </c>
      <c r="AI43" s="86" t="n">
        <f aca="false">SUM(Y43:AH43)</f>
        <v>108834</v>
      </c>
      <c r="AJ43" s="83" t="n">
        <f aca="false">SUM(AJ31:AJ42)</f>
        <v>83</v>
      </c>
      <c r="AK43" s="84" t="n">
        <f aca="false">SUM(AK31:AK42)</f>
        <v>5956</v>
      </c>
      <c r="AL43" s="84" t="n">
        <f aca="false">SUM(AL31:AL42)</f>
        <v>2587</v>
      </c>
      <c r="AM43" s="84" t="n">
        <f aca="false">SUM(AM31:AM42)</f>
        <v>100195</v>
      </c>
      <c r="AN43" s="84" t="n">
        <f aca="false">SUM(AN31:AN42)</f>
        <v>0</v>
      </c>
      <c r="AO43" s="84" t="n">
        <f aca="false">SUM(AO31:AO42)</f>
        <v>0</v>
      </c>
      <c r="AP43" s="84" t="n">
        <f aca="false">SUM(AP31:AP42)</f>
        <v>0</v>
      </c>
      <c r="AQ43" s="84" t="n">
        <f aca="false">SUM(AQ31:AQ42)</f>
        <v>179</v>
      </c>
      <c r="AR43" s="84" t="n">
        <f aca="false">SUM(AR31:AR42)</f>
        <v>31</v>
      </c>
      <c r="AS43" s="85" t="n">
        <f aca="false">SUM(AS31:AS42)</f>
        <v>78</v>
      </c>
      <c r="AT43" s="86" t="n">
        <f aca="false">SUM(AJ43:AS43)</f>
        <v>109109</v>
      </c>
    </row>
    <row r="44" customFormat="false" ht="16.5" hidden="false" customHeight="true" outlineLevel="0" collapsed="false">
      <c r="B44" s="182" t="s">
        <v>71</v>
      </c>
      <c r="C44" s="183" t="s">
        <v>41</v>
      </c>
      <c r="D44" s="184" t="n">
        <v>12149</v>
      </c>
      <c r="E44" s="185" t="n">
        <f aca="false">D44/'Dades generals - 2019'!$C$4</f>
        <v>0.0258171865238069</v>
      </c>
      <c r="F44" s="209" t="n">
        <v>9370</v>
      </c>
      <c r="G44" s="185" t="n">
        <f aca="false">F44/'Dades generals - 2019'!$D$4</f>
        <v>0.845591553108925</v>
      </c>
      <c r="H44" s="187" t="n">
        <v>3457</v>
      </c>
      <c r="I44" s="158" t="n">
        <f aca="false">H44/'Dades generals - 2019'!$E$4</f>
        <v>0.0314089984009304</v>
      </c>
      <c r="J44" s="154" t="n">
        <v>0</v>
      </c>
      <c r="K44" s="158" t="n">
        <f aca="false">J44/'Dades generals - 2019'!$F$4</f>
        <v>0</v>
      </c>
      <c r="L44" s="154" t="n">
        <v>0</v>
      </c>
      <c r="M44" s="158" t="n">
        <f aca="false">L44/'Dades generals - 2019'!$G$4</f>
        <v>0</v>
      </c>
      <c r="N44" s="190" t="n">
        <v>328</v>
      </c>
      <c r="O44" s="159" t="n">
        <f aca="false">N44/'Dades generals - 2019'!$H$4</f>
        <v>0.0027323314784579</v>
      </c>
      <c r="P44" s="190" t="n">
        <v>449</v>
      </c>
      <c r="Q44" s="159" t="n">
        <f aca="false">P44/'Dades generals - 2019'!$I$4</f>
        <v>0.00587796352782542</v>
      </c>
      <c r="R44" s="156" t="n">
        <v>26</v>
      </c>
      <c r="S44" s="159" t="n">
        <f aca="false">R44/'Dades generals - 2019'!$J$4</f>
        <v>0.000829663667113409</v>
      </c>
      <c r="T44" s="157" t="n">
        <f aca="false">N44+P44+R44</f>
        <v>803</v>
      </c>
      <c r="U44" s="159" t="n">
        <f aca="false">T44/'Dades generals - 2019'!$K$4</f>
        <v>0.00352550171445631</v>
      </c>
      <c r="V44" s="160" t="n">
        <f aca="false">D44+F44+H44+J44+T44+L44</f>
        <v>25779</v>
      </c>
      <c r="W44" s="161" t="n">
        <f aca="false">V44/'Dades generals - 2019'!$L$4</f>
        <v>0.0313410298930619</v>
      </c>
      <c r="Y44" s="191" t="n">
        <v>0</v>
      </c>
      <c r="Z44" s="192" t="n">
        <v>216</v>
      </c>
      <c r="AA44" s="192" t="n">
        <v>88</v>
      </c>
      <c r="AB44" s="192" t="n">
        <v>24</v>
      </c>
      <c r="AC44" s="192" t="n">
        <v>0</v>
      </c>
      <c r="AD44" s="192" t="n">
        <v>0</v>
      </c>
      <c r="AE44" s="192" t="n">
        <v>0</v>
      </c>
      <c r="AF44" s="192" t="n">
        <v>0</v>
      </c>
      <c r="AG44" s="192" t="n">
        <v>0</v>
      </c>
      <c r="AH44" s="193" t="n">
        <v>0</v>
      </c>
      <c r="AI44" s="55" t="n">
        <f aca="false">SUM(Y44:AH44)</f>
        <v>328</v>
      </c>
      <c r="AJ44" s="194" t="n">
        <v>0</v>
      </c>
      <c r="AK44" s="192" t="n">
        <v>113</v>
      </c>
      <c r="AL44" s="192" t="n">
        <v>336</v>
      </c>
      <c r="AM44" s="192" t="n">
        <v>0</v>
      </c>
      <c r="AN44" s="192" t="n">
        <v>0</v>
      </c>
      <c r="AO44" s="192" t="n">
        <v>0</v>
      </c>
      <c r="AP44" s="192" t="n">
        <v>0</v>
      </c>
      <c r="AQ44" s="192" t="n">
        <v>0</v>
      </c>
      <c r="AR44" s="192" t="n">
        <v>0</v>
      </c>
      <c r="AS44" s="193" t="n">
        <v>0</v>
      </c>
      <c r="AT44" s="55" t="n">
        <f aca="false">SUM(AJ44:AS44)</f>
        <v>449</v>
      </c>
    </row>
    <row r="45" customFormat="false" ht="16.5" hidden="false" customHeight="true" outlineLevel="0" collapsed="false">
      <c r="B45" s="182"/>
      <c r="C45" s="56" t="s">
        <v>42</v>
      </c>
      <c r="D45" s="167" t="n">
        <v>11591</v>
      </c>
      <c r="E45" s="168" t="n">
        <f aca="false">D45/'Dades generals - 2019'!$C$5</f>
        <v>0.0268087399591543</v>
      </c>
      <c r="F45" s="60" t="n">
        <v>9265</v>
      </c>
      <c r="G45" s="168" t="n">
        <f aca="false">F45/'Dades generals - 2019'!$D$5</f>
        <v>0.853917050691244</v>
      </c>
      <c r="H45" s="61" t="n">
        <v>3292</v>
      </c>
      <c r="I45" s="169" t="n">
        <f aca="false">H45/'Dades generals - 2019'!$E$5</f>
        <v>0.0319987558199438</v>
      </c>
      <c r="J45" s="167" t="n">
        <v>0</v>
      </c>
      <c r="K45" s="169" t="n">
        <f aca="false">J45/'Dades generals - 2019'!$F$5</f>
        <v>0</v>
      </c>
      <c r="L45" s="167" t="n">
        <v>0</v>
      </c>
      <c r="M45" s="169" t="n">
        <f aca="false">L45/'Dades generals - 2019'!$G$5</f>
        <v>0</v>
      </c>
      <c r="N45" s="57" t="n">
        <v>465</v>
      </c>
      <c r="O45" s="170" t="n">
        <f aca="false">N45/'Dades generals - 2019'!$H$5</f>
        <v>0.00384103881514278</v>
      </c>
      <c r="P45" s="57" t="n">
        <v>524</v>
      </c>
      <c r="Q45" s="170" t="n">
        <f aca="false">P45/'Dades generals - 2019'!$I$5</f>
        <v>0.00548990025982734</v>
      </c>
      <c r="R45" s="60" t="n">
        <v>40</v>
      </c>
      <c r="S45" s="170" t="n">
        <f aca="false">R45/'Dades generals - 2019'!$J$5</f>
        <v>0.00130284672008338</v>
      </c>
      <c r="T45" s="61" t="n">
        <f aca="false">N45+P45+R45</f>
        <v>1029</v>
      </c>
      <c r="U45" s="170" t="n">
        <f aca="false">T45/'Dades generals - 2019'!$K$5</f>
        <v>0.00416243613755051</v>
      </c>
      <c r="V45" s="160" t="n">
        <f aca="false">D45+F45+H45+J45+T45+L45</f>
        <v>25177</v>
      </c>
      <c r="W45" s="171" t="n">
        <f aca="false">V45/'Dades generals - 2019'!$L$5</f>
        <v>0.0316060101256733</v>
      </c>
      <c r="Y45" s="52" t="n">
        <v>0</v>
      </c>
      <c r="Z45" s="63" t="n">
        <v>297</v>
      </c>
      <c r="AA45" s="63" t="n">
        <v>148</v>
      </c>
      <c r="AB45" s="63" t="n">
        <v>20</v>
      </c>
      <c r="AC45" s="63" t="n">
        <v>0</v>
      </c>
      <c r="AD45" s="63" t="n">
        <v>0</v>
      </c>
      <c r="AE45" s="63" t="n">
        <v>0</v>
      </c>
      <c r="AF45" s="63" t="n">
        <v>0</v>
      </c>
      <c r="AG45" s="63" t="n">
        <v>0</v>
      </c>
      <c r="AH45" s="64" t="n">
        <v>0</v>
      </c>
      <c r="AI45" s="65" t="n">
        <f aca="false">SUM(Y45:AH45)</f>
        <v>465</v>
      </c>
      <c r="AJ45" s="53" t="n">
        <v>0</v>
      </c>
      <c r="AK45" s="63" t="n">
        <v>115</v>
      </c>
      <c r="AL45" s="63" t="n">
        <v>409</v>
      </c>
      <c r="AM45" s="63" t="n">
        <v>0</v>
      </c>
      <c r="AN45" s="63" t="n">
        <v>0</v>
      </c>
      <c r="AO45" s="63" t="n">
        <v>0</v>
      </c>
      <c r="AP45" s="63" t="n">
        <v>0</v>
      </c>
      <c r="AQ45" s="63" t="n">
        <v>0</v>
      </c>
      <c r="AR45" s="63" t="n">
        <v>0</v>
      </c>
      <c r="AS45" s="64" t="n">
        <v>0</v>
      </c>
      <c r="AT45" s="65" t="n">
        <f aca="false">SUM(AJ45:AS45)</f>
        <v>524</v>
      </c>
    </row>
    <row r="46" customFormat="false" ht="16.5" hidden="false" customHeight="true" outlineLevel="0" collapsed="false">
      <c r="B46" s="182"/>
      <c r="C46" s="56" t="s">
        <v>43</v>
      </c>
      <c r="D46" s="167" t="n">
        <v>13018</v>
      </c>
      <c r="E46" s="168" t="n">
        <f aca="false">D46/'Dades generals - 2019'!$C$6</f>
        <v>0.0239114662258346</v>
      </c>
      <c r="F46" s="60" t="n">
        <v>9089</v>
      </c>
      <c r="G46" s="168" t="n">
        <f aca="false">F46/'Dades generals - 2019'!$D$6</f>
        <v>0.877824995170949</v>
      </c>
      <c r="H46" s="61" t="n">
        <v>4010</v>
      </c>
      <c r="I46" s="169" t="n">
        <f aca="false">H46/'Dades generals - 2019'!$E$6</f>
        <v>0.0307416322963463</v>
      </c>
      <c r="J46" s="167" t="n">
        <v>0</v>
      </c>
      <c r="K46" s="169" t="n">
        <f aca="false">J46/'Dades generals - 2019'!$F$6</f>
        <v>0</v>
      </c>
      <c r="L46" s="167" t="n">
        <v>0</v>
      </c>
      <c r="M46" s="169" t="n">
        <f aca="false">L46/'Dades generals - 2019'!$G$6</f>
        <v>0</v>
      </c>
      <c r="N46" s="57" t="n">
        <v>350</v>
      </c>
      <c r="O46" s="170" t="n">
        <f aca="false">N46/'Dades generals - 2019'!$H$6</f>
        <v>0.00287139434909592</v>
      </c>
      <c r="P46" s="57" t="n">
        <v>361</v>
      </c>
      <c r="Q46" s="170" t="n">
        <f aca="false">P46/'Dades generals - 2019'!$I$6</f>
        <v>0.00404962756887732</v>
      </c>
      <c r="R46" s="60" t="n">
        <v>35</v>
      </c>
      <c r="S46" s="170" t="n">
        <f aca="false">R46/'Dades generals - 2019'!$J$6</f>
        <v>0.00107246820897809</v>
      </c>
      <c r="T46" s="61" t="n">
        <f aca="false">N46+P46+R46</f>
        <v>746</v>
      </c>
      <c r="U46" s="170" t="n">
        <f aca="false">T46/'Dades generals - 2019'!$K$6</f>
        <v>0.00306150506215348</v>
      </c>
      <c r="V46" s="160" t="n">
        <f aca="false">D46+F46+H46+J46+T46+L46</f>
        <v>26863</v>
      </c>
      <c r="W46" s="171" t="n">
        <f aca="false">V46/'Dades generals - 2019'!$L$6</f>
        <v>0.0288189724812767</v>
      </c>
      <c r="Y46" s="52" t="n">
        <v>0</v>
      </c>
      <c r="Z46" s="63" t="n">
        <v>218</v>
      </c>
      <c r="AA46" s="63" t="n">
        <v>127</v>
      </c>
      <c r="AB46" s="63" t="n">
        <v>5</v>
      </c>
      <c r="AC46" s="63" t="n">
        <v>0</v>
      </c>
      <c r="AD46" s="63" t="n">
        <v>0</v>
      </c>
      <c r="AE46" s="63" t="n">
        <v>0</v>
      </c>
      <c r="AF46" s="63" t="n">
        <v>0</v>
      </c>
      <c r="AG46" s="63" t="n">
        <v>0</v>
      </c>
      <c r="AH46" s="64" t="n">
        <v>0</v>
      </c>
      <c r="AI46" s="65" t="n">
        <f aca="false">SUM(Y46:AH46)</f>
        <v>350</v>
      </c>
      <c r="AJ46" s="53" t="n">
        <v>0</v>
      </c>
      <c r="AK46" s="63" t="n">
        <v>130</v>
      </c>
      <c r="AL46" s="63" t="n">
        <v>231</v>
      </c>
      <c r="AM46" s="63" t="n">
        <v>0</v>
      </c>
      <c r="AN46" s="63" t="n">
        <v>0</v>
      </c>
      <c r="AO46" s="63" t="n">
        <v>0</v>
      </c>
      <c r="AP46" s="63" t="n">
        <v>0</v>
      </c>
      <c r="AQ46" s="63" t="n">
        <v>0</v>
      </c>
      <c r="AR46" s="63" t="n">
        <v>0</v>
      </c>
      <c r="AS46" s="64" t="n">
        <v>0</v>
      </c>
      <c r="AT46" s="65" t="n">
        <f aca="false">SUM(AJ46:AS46)</f>
        <v>361</v>
      </c>
    </row>
    <row r="47" customFormat="false" ht="16.5" hidden="false" customHeight="true" outlineLevel="0" collapsed="false">
      <c r="B47" s="182"/>
      <c r="C47" s="56" t="s">
        <v>44</v>
      </c>
      <c r="D47" s="167" t="n">
        <v>11615</v>
      </c>
      <c r="E47" s="168" t="n">
        <f aca="false">D47/'Dades generals - 2019'!$C$7</f>
        <v>0.0272200831015193</v>
      </c>
      <c r="F47" s="60" t="n">
        <v>7568</v>
      </c>
      <c r="G47" s="168" t="n">
        <f aca="false">F47/'Dades generals - 2019'!$D$7</f>
        <v>0.893611996693825</v>
      </c>
      <c r="H47" s="61" t="n">
        <v>3343</v>
      </c>
      <c r="I47" s="169" t="n">
        <f aca="false">H47/'Dades generals - 2019'!$E$7</f>
        <v>0.0340691370103135</v>
      </c>
      <c r="J47" s="167" t="n">
        <v>0</v>
      </c>
      <c r="K47" s="169" t="n">
        <f aca="false">J47/'Dades generals - 2019'!$F$7</f>
        <v>0</v>
      </c>
      <c r="L47" s="167" t="n">
        <v>0</v>
      </c>
      <c r="M47" s="169" t="n">
        <f aca="false">L47/'Dades generals - 2019'!$G$7</f>
        <v>0</v>
      </c>
      <c r="N47" s="57" t="n">
        <v>296</v>
      </c>
      <c r="O47" s="170" t="n">
        <f aca="false">N47/'Dades generals - 2019'!$H$7</f>
        <v>0.00266194231858773</v>
      </c>
      <c r="P47" s="57" t="n">
        <v>321</v>
      </c>
      <c r="Q47" s="170" t="n">
        <f aca="false">P47/'Dades generals - 2019'!$I$7</f>
        <v>0.00462076609710806</v>
      </c>
      <c r="R47" s="60" t="n">
        <v>84</v>
      </c>
      <c r="S47" s="170" t="n">
        <f aca="false">R47/'Dades generals - 2019'!$J$7</f>
        <v>0.00270418182403503</v>
      </c>
      <c r="T47" s="61" t="n">
        <f aca="false">N47+P47+R47</f>
        <v>701</v>
      </c>
      <c r="U47" s="170" t="n">
        <f aca="false">T47/'Dades generals - 2019'!$K$7</f>
        <v>0.00331083602151807</v>
      </c>
      <c r="V47" s="160" t="n">
        <f aca="false">D47+F47+H47+J47+T47+L47</f>
        <v>23227</v>
      </c>
      <c r="W47" s="171" t="n">
        <f aca="false">V47/'Dades generals - 2019'!$L$7</f>
        <v>0.0310492748663559</v>
      </c>
      <c r="Y47" s="52" t="n">
        <v>0</v>
      </c>
      <c r="Z47" s="63" t="n">
        <v>192</v>
      </c>
      <c r="AA47" s="63" t="n">
        <v>102</v>
      </c>
      <c r="AB47" s="63" t="n">
        <v>2</v>
      </c>
      <c r="AC47" s="63" t="n">
        <v>0</v>
      </c>
      <c r="AD47" s="63" t="n">
        <v>0</v>
      </c>
      <c r="AE47" s="63" t="n">
        <v>0</v>
      </c>
      <c r="AF47" s="63" t="n">
        <v>0</v>
      </c>
      <c r="AG47" s="63" t="n">
        <v>0</v>
      </c>
      <c r="AH47" s="64" t="n">
        <v>0</v>
      </c>
      <c r="AI47" s="65" t="n">
        <f aca="false">SUM(Y47:AH47)</f>
        <v>296</v>
      </c>
      <c r="AJ47" s="53" t="n">
        <v>3</v>
      </c>
      <c r="AK47" s="63" t="n">
        <v>132</v>
      </c>
      <c r="AL47" s="63" t="n">
        <v>186</v>
      </c>
      <c r="AM47" s="63" t="n">
        <v>0</v>
      </c>
      <c r="AN47" s="63" t="n">
        <v>0</v>
      </c>
      <c r="AO47" s="63" t="n">
        <v>0</v>
      </c>
      <c r="AP47" s="63" t="n">
        <v>0</v>
      </c>
      <c r="AQ47" s="63" t="n">
        <v>0</v>
      </c>
      <c r="AR47" s="63" t="n">
        <v>0</v>
      </c>
      <c r="AS47" s="64" t="n">
        <v>0</v>
      </c>
      <c r="AT47" s="65" t="n">
        <f aca="false">SUM(AJ47:AS47)</f>
        <v>321</v>
      </c>
    </row>
    <row r="48" customFormat="false" ht="16.5" hidden="false" customHeight="true" outlineLevel="0" collapsed="false">
      <c r="B48" s="182"/>
      <c r="C48" s="56" t="s">
        <v>45</v>
      </c>
      <c r="D48" s="167" t="n">
        <v>13064</v>
      </c>
      <c r="E48" s="168" t="n">
        <f aca="false">D48/'Dades generals - 2019'!$C$8</f>
        <v>0.0270677377180969</v>
      </c>
      <c r="F48" s="60" t="n">
        <v>9004</v>
      </c>
      <c r="G48" s="168" t="n">
        <f aca="false">F48/'Dades generals - 2019'!$D$8</f>
        <v>0.882658562885992</v>
      </c>
      <c r="H48" s="61" t="n">
        <v>4030</v>
      </c>
      <c r="I48" s="169" t="n">
        <f aca="false">H48/'Dades generals - 2019'!$E$8</f>
        <v>0.0328435327579603</v>
      </c>
      <c r="J48" s="167" t="n">
        <v>0</v>
      </c>
      <c r="K48" s="169" t="n">
        <f aca="false">J48/'Dades generals - 2019'!$F$8</f>
        <v>0</v>
      </c>
      <c r="L48" s="167" t="n">
        <v>0</v>
      </c>
      <c r="M48" s="169" t="n">
        <f aca="false">L48/'Dades generals - 2019'!$G$8</f>
        <v>0</v>
      </c>
      <c r="N48" s="57" t="n">
        <v>496</v>
      </c>
      <c r="O48" s="170" t="n">
        <f aca="false">N48/'Dades generals - 2019'!$H$8</f>
        <v>0.00364250569141514</v>
      </c>
      <c r="P48" s="57" t="n">
        <v>481</v>
      </c>
      <c r="Q48" s="170" t="n">
        <f aca="false">P48/'Dades generals - 2019'!$I$8</f>
        <v>0.00571802187351403</v>
      </c>
      <c r="R48" s="60" t="n">
        <v>102</v>
      </c>
      <c r="S48" s="170" t="n">
        <f aca="false">R48/'Dades generals - 2019'!$J$8</f>
        <v>0.00279299014238773</v>
      </c>
      <c r="T48" s="61" t="n">
        <f aca="false">N48+P48+R48</f>
        <v>1079</v>
      </c>
      <c r="U48" s="170" t="n">
        <f aca="false">T48/'Dades generals - 2019'!$K$8</f>
        <v>0.00420154978388692</v>
      </c>
      <c r="V48" s="160" t="n">
        <f aca="false">D48+F48+H48+J48+T48+L48</f>
        <v>27177</v>
      </c>
      <c r="W48" s="171" t="n">
        <f aca="false">V48/'Dades generals - 2019'!$L$8</f>
        <v>0.031024008018274</v>
      </c>
      <c r="Y48" s="52" t="n">
        <v>0</v>
      </c>
      <c r="Z48" s="63" t="n">
        <v>307</v>
      </c>
      <c r="AA48" s="63" t="n">
        <v>187</v>
      </c>
      <c r="AB48" s="63" t="n">
        <v>2</v>
      </c>
      <c r="AC48" s="63" t="n">
        <v>0</v>
      </c>
      <c r="AD48" s="63" t="n">
        <v>0</v>
      </c>
      <c r="AE48" s="63" t="n">
        <v>0</v>
      </c>
      <c r="AF48" s="63" t="n">
        <v>0</v>
      </c>
      <c r="AG48" s="63" t="n">
        <v>0</v>
      </c>
      <c r="AH48" s="64" t="n">
        <v>0</v>
      </c>
      <c r="AI48" s="65" t="n">
        <f aca="false">SUM(Y48:AH48)</f>
        <v>496</v>
      </c>
      <c r="AJ48" s="53" t="n">
        <v>0</v>
      </c>
      <c r="AK48" s="63" t="n">
        <v>201</v>
      </c>
      <c r="AL48" s="63" t="n">
        <v>280</v>
      </c>
      <c r="AM48" s="63" t="n">
        <v>0</v>
      </c>
      <c r="AN48" s="63" t="n">
        <v>0</v>
      </c>
      <c r="AO48" s="63" t="n">
        <v>0</v>
      </c>
      <c r="AP48" s="63" t="n">
        <v>0</v>
      </c>
      <c r="AQ48" s="63" t="n">
        <v>0</v>
      </c>
      <c r="AR48" s="63" t="n">
        <v>0</v>
      </c>
      <c r="AS48" s="64" t="n">
        <v>0</v>
      </c>
      <c r="AT48" s="65" t="n">
        <f aca="false">SUM(AJ48:AS48)</f>
        <v>481</v>
      </c>
    </row>
    <row r="49" customFormat="false" ht="16.5" hidden="false" customHeight="true" outlineLevel="0" collapsed="false">
      <c r="B49" s="182"/>
      <c r="C49" s="56" t="s">
        <v>46</v>
      </c>
      <c r="D49" s="167" t="n">
        <v>13233</v>
      </c>
      <c r="E49" s="168" t="n">
        <f aca="false">D49/'Dades generals - 2019'!$C$9</f>
        <v>0.0277111738874591</v>
      </c>
      <c r="F49" s="60" t="n">
        <v>7529</v>
      </c>
      <c r="G49" s="168" t="n">
        <f aca="false">F49/'Dades generals - 2019'!$D$9</f>
        <v>0.880996957641002</v>
      </c>
      <c r="H49" s="61" t="n">
        <v>3734</v>
      </c>
      <c r="I49" s="169" t="n">
        <f aca="false">H49/'Dades generals - 2019'!$E$9</f>
        <v>0.0330949152241928</v>
      </c>
      <c r="J49" s="167" t="n">
        <v>0</v>
      </c>
      <c r="K49" s="169" t="n">
        <f aca="false">J49/'Dades generals - 2019'!$F$9</f>
        <v>0</v>
      </c>
      <c r="L49" s="167" t="n">
        <v>0</v>
      </c>
      <c r="M49" s="169" t="n">
        <f aca="false">L49/'Dades generals - 2019'!$G$9</f>
        <v>0</v>
      </c>
      <c r="N49" s="57" t="n">
        <v>491</v>
      </c>
      <c r="O49" s="170" t="n">
        <f aca="false">N49/'Dades generals - 2019'!$H$9</f>
        <v>0.00425119267167113</v>
      </c>
      <c r="P49" s="57" t="n">
        <v>195</v>
      </c>
      <c r="Q49" s="170" t="n">
        <f aca="false">P49/'Dades generals - 2019'!$I$9</f>
        <v>0.00401598154707966</v>
      </c>
      <c r="R49" s="60" t="n">
        <v>139</v>
      </c>
      <c r="S49" s="170" t="n">
        <f aca="false">R49/'Dades generals - 2019'!$J$9</f>
        <v>0.00416354650292047</v>
      </c>
      <c r="T49" s="61" t="n">
        <f aca="false">N49+P49+R49</f>
        <v>825</v>
      </c>
      <c r="U49" s="170" t="n">
        <f aca="false">T49/'Dades generals - 2019'!$K$9</f>
        <v>0.00417852692997295</v>
      </c>
      <c r="V49" s="160" t="n">
        <f aca="false">D49+F49+H49+J49+T49+L49</f>
        <v>25321</v>
      </c>
      <c r="W49" s="171" t="n">
        <f aca="false">V49/'Dades generals - 2019'!$L$9</f>
        <v>0.0316836465285755</v>
      </c>
      <c r="Y49" s="52" t="n">
        <v>1</v>
      </c>
      <c r="Z49" s="63" t="n">
        <v>299</v>
      </c>
      <c r="AA49" s="63" t="n">
        <v>191</v>
      </c>
      <c r="AB49" s="63" t="n">
        <v>0</v>
      </c>
      <c r="AC49" s="63" t="n">
        <v>0</v>
      </c>
      <c r="AD49" s="63" t="n">
        <v>0</v>
      </c>
      <c r="AE49" s="63" t="n">
        <v>0</v>
      </c>
      <c r="AF49" s="63" t="n">
        <v>0</v>
      </c>
      <c r="AG49" s="63" t="n">
        <v>0</v>
      </c>
      <c r="AH49" s="64" t="n">
        <v>0</v>
      </c>
      <c r="AI49" s="65" t="n">
        <f aca="false">SUM(Y49:AH49)</f>
        <v>491</v>
      </c>
      <c r="AJ49" s="53" t="n">
        <v>0</v>
      </c>
      <c r="AK49" s="63" t="n">
        <v>144</v>
      </c>
      <c r="AL49" s="63" t="n">
        <v>51</v>
      </c>
      <c r="AM49" s="63" t="n">
        <v>0</v>
      </c>
      <c r="AN49" s="63" t="n">
        <v>0</v>
      </c>
      <c r="AO49" s="63" t="n">
        <v>0</v>
      </c>
      <c r="AP49" s="63" t="n">
        <v>0</v>
      </c>
      <c r="AQ49" s="63" t="n">
        <v>0</v>
      </c>
      <c r="AR49" s="63" t="n">
        <v>0</v>
      </c>
      <c r="AS49" s="64" t="n">
        <v>0</v>
      </c>
      <c r="AT49" s="65" t="n">
        <f aca="false">SUM(AJ49:AS49)</f>
        <v>195</v>
      </c>
    </row>
    <row r="50" customFormat="false" ht="16.5" hidden="false" customHeight="true" outlineLevel="0" collapsed="false">
      <c r="B50" s="182"/>
      <c r="C50" s="56" t="s">
        <v>47</v>
      </c>
      <c r="D50" s="167" t="n">
        <v>14540</v>
      </c>
      <c r="E50" s="168" t="n">
        <f aca="false">D50/'Dades generals - 2019'!$C$10</f>
        <v>0.0274252689713449</v>
      </c>
      <c r="F50" s="60" t="n">
        <v>7329</v>
      </c>
      <c r="G50" s="168" t="n">
        <f aca="false">F50/'Dades generals - 2019'!$D$10</f>
        <v>0.876464960535757</v>
      </c>
      <c r="H50" s="61" t="n">
        <v>3506</v>
      </c>
      <c r="I50" s="169" t="n">
        <f aca="false">H50/'Dades generals - 2019'!$E$10</f>
        <v>0.0322023623638334</v>
      </c>
      <c r="J50" s="167" t="n">
        <v>0</v>
      </c>
      <c r="K50" s="169" t="n">
        <f aca="false">J50/'Dades generals - 2019'!$F$10</f>
        <v>0</v>
      </c>
      <c r="L50" s="167" t="n">
        <v>0</v>
      </c>
      <c r="M50" s="169" t="n">
        <f aca="false">L50/'Dades generals - 2019'!$G$10</f>
        <v>0</v>
      </c>
      <c r="N50" s="57" t="n">
        <v>555</v>
      </c>
      <c r="O50" s="170" t="n">
        <f aca="false">N50/'Dades generals - 2019'!$H$10</f>
        <v>0.00453891196964245</v>
      </c>
      <c r="P50" s="57" t="n">
        <v>144</v>
      </c>
      <c r="Q50" s="170" t="n">
        <f aca="false">P50/'Dades generals - 2019'!$I$10</f>
        <v>0.00362346191590549</v>
      </c>
      <c r="R50" s="60" t="n">
        <v>72</v>
      </c>
      <c r="S50" s="170" t="n">
        <f aca="false">R50/'Dades generals - 2019'!$J$10</f>
        <v>0.00206327372764787</v>
      </c>
      <c r="T50" s="61" t="n">
        <f aca="false">N50+P50+R50</f>
        <v>771</v>
      </c>
      <c r="U50" s="170" t="n">
        <f aca="false">T50/'Dades generals - 2019'!$K$10</f>
        <v>0.00391543473513684</v>
      </c>
      <c r="V50" s="160" t="n">
        <f aca="false">D50+F50+H50+J50+T50+L50</f>
        <v>26146</v>
      </c>
      <c r="W50" s="171" t="n">
        <f aca="false">V50/'Dades generals - 2019'!$L$10</f>
        <v>0.0308758024213167</v>
      </c>
      <c r="Y50" s="52" t="n">
        <v>0</v>
      </c>
      <c r="Z50" s="63" t="n">
        <v>309</v>
      </c>
      <c r="AA50" s="63" t="n">
        <v>244</v>
      </c>
      <c r="AB50" s="63" t="n">
        <v>2</v>
      </c>
      <c r="AC50" s="63" t="n">
        <v>0</v>
      </c>
      <c r="AD50" s="63" t="n">
        <v>0</v>
      </c>
      <c r="AE50" s="63" t="n">
        <v>0</v>
      </c>
      <c r="AF50" s="63" t="n">
        <v>0</v>
      </c>
      <c r="AG50" s="63" t="n">
        <v>0</v>
      </c>
      <c r="AH50" s="64" t="n">
        <v>0</v>
      </c>
      <c r="AI50" s="65" t="n">
        <f aca="false">SUM(Y50:AH50)</f>
        <v>555</v>
      </c>
      <c r="AJ50" s="53" t="n">
        <v>2</v>
      </c>
      <c r="AK50" s="63" t="n">
        <v>101</v>
      </c>
      <c r="AL50" s="63" t="n">
        <v>41</v>
      </c>
      <c r="AM50" s="63" t="n">
        <v>0</v>
      </c>
      <c r="AN50" s="63" t="n">
        <v>0</v>
      </c>
      <c r="AO50" s="63" t="n">
        <v>0</v>
      </c>
      <c r="AP50" s="63" t="n">
        <v>0</v>
      </c>
      <c r="AQ50" s="63" t="n">
        <v>0</v>
      </c>
      <c r="AR50" s="63" t="n">
        <v>0</v>
      </c>
      <c r="AS50" s="64" t="n">
        <v>0</v>
      </c>
      <c r="AT50" s="65" t="n">
        <f aca="false">SUM(AJ50:AS50)</f>
        <v>144</v>
      </c>
    </row>
    <row r="51" customFormat="false" ht="16.5" hidden="false" customHeight="true" outlineLevel="0" collapsed="false">
      <c r="B51" s="182"/>
      <c r="C51" s="56" t="s">
        <v>48</v>
      </c>
      <c r="D51" s="167" t="n">
        <v>12183</v>
      </c>
      <c r="E51" s="168" t="n">
        <f aca="false">D51/'Dades generals - 2019'!$C$11</f>
        <v>0.0306163991113881</v>
      </c>
      <c r="F51" s="60" t="n">
        <v>4991</v>
      </c>
      <c r="G51" s="168" t="n">
        <f aca="false">F51/'Dades generals - 2019'!$D$11</f>
        <v>0.900252525252525</v>
      </c>
      <c r="H51" s="61" t="n">
        <v>2478</v>
      </c>
      <c r="I51" s="169" t="n">
        <f aca="false">H51/'Dades generals - 2019'!$E$11</f>
        <v>0.0326568265682657</v>
      </c>
      <c r="J51" s="167" t="n">
        <v>0</v>
      </c>
      <c r="K51" s="169" t="n">
        <f aca="false">J51/'Dades generals - 2019'!$F$11</f>
        <v>0</v>
      </c>
      <c r="L51" s="167" t="n">
        <v>0</v>
      </c>
      <c r="M51" s="169" t="n">
        <f aca="false">L51/'Dades generals - 2019'!$G$11</f>
        <v>0</v>
      </c>
      <c r="N51" s="57" t="n">
        <v>236</v>
      </c>
      <c r="O51" s="170" t="n">
        <f aca="false">N51/'Dades generals - 2019'!$H$11</f>
        <v>0.00305560950346346</v>
      </c>
      <c r="P51" s="57" t="n">
        <v>77</v>
      </c>
      <c r="Q51" s="170" t="n">
        <f aca="false">P51/'Dades generals - 2019'!$I$11</f>
        <v>0.00311010582438</v>
      </c>
      <c r="R51" s="60" t="n">
        <v>75</v>
      </c>
      <c r="S51" s="170" t="n">
        <f aca="false">R51/'Dades generals - 2019'!$J$11</f>
        <v>0.00295846317699499</v>
      </c>
      <c r="T51" s="61" t="n">
        <f aca="false">N51+P51+R51</f>
        <v>388</v>
      </c>
      <c r="U51" s="170" t="n">
        <f aca="false">T51/'Dades generals - 2019'!$K$11</f>
        <v>0.00304686518406835</v>
      </c>
      <c r="V51" s="160" t="n">
        <f aca="false">D51+F51+H51+J51+T51+L51</f>
        <v>20040</v>
      </c>
      <c r="W51" s="171" t="n">
        <f aca="false">V51/'Dades generals - 2019'!$L$11</f>
        <v>0.0329980290099439</v>
      </c>
      <c r="Y51" s="52" t="n">
        <v>0</v>
      </c>
      <c r="Z51" s="63" t="n">
        <v>163</v>
      </c>
      <c r="AA51" s="63" t="n">
        <v>72</v>
      </c>
      <c r="AB51" s="63" t="n">
        <v>1</v>
      </c>
      <c r="AC51" s="63" t="n">
        <v>0</v>
      </c>
      <c r="AD51" s="63" t="n">
        <v>0</v>
      </c>
      <c r="AE51" s="63" t="n">
        <v>0</v>
      </c>
      <c r="AF51" s="63" t="n">
        <v>0</v>
      </c>
      <c r="AG51" s="63" t="n">
        <v>0</v>
      </c>
      <c r="AH51" s="64" t="n">
        <v>0</v>
      </c>
      <c r="AI51" s="65" t="n">
        <f aca="false">SUM(Y51:AH51)</f>
        <v>236</v>
      </c>
      <c r="AJ51" s="53" t="n">
        <v>1</v>
      </c>
      <c r="AK51" s="63" t="n">
        <v>61</v>
      </c>
      <c r="AL51" s="63" t="n">
        <v>15</v>
      </c>
      <c r="AM51" s="63" t="n">
        <v>0</v>
      </c>
      <c r="AN51" s="63" t="n">
        <v>0</v>
      </c>
      <c r="AO51" s="63" t="n">
        <v>0</v>
      </c>
      <c r="AP51" s="63" t="n">
        <v>0</v>
      </c>
      <c r="AQ51" s="63" t="n">
        <v>0</v>
      </c>
      <c r="AR51" s="63" t="n">
        <v>0</v>
      </c>
      <c r="AS51" s="64" t="n">
        <v>0</v>
      </c>
      <c r="AT51" s="65" t="n">
        <f aca="false">SUM(AJ51:AS51)</f>
        <v>77</v>
      </c>
    </row>
    <row r="52" customFormat="false" ht="16.5" hidden="false" customHeight="true" outlineLevel="0" collapsed="false">
      <c r="B52" s="182"/>
      <c r="C52" s="56" t="s">
        <v>49</v>
      </c>
      <c r="D52" s="167" t="n">
        <v>12831</v>
      </c>
      <c r="E52" s="168" t="n">
        <f aca="false">D52/'Dades generals - 2019'!$C$12</f>
        <v>0.0271249001128883</v>
      </c>
      <c r="F52" s="60" t="n">
        <v>7698</v>
      </c>
      <c r="G52" s="168" t="n">
        <f aca="false">F52/'Dades generals - 2019'!$D$12</f>
        <v>0.908532987135607</v>
      </c>
      <c r="H52" s="61" t="n">
        <v>3247</v>
      </c>
      <c r="I52" s="169" t="n">
        <f aca="false">H52/'Dades generals - 2019'!$E$12</f>
        <v>0.0323412816988386</v>
      </c>
      <c r="J52" s="167" t="n">
        <v>0</v>
      </c>
      <c r="K52" s="169" t="n">
        <f aca="false">J52/'Dades generals - 2019'!$F$12</f>
        <v>0</v>
      </c>
      <c r="L52" s="167" t="n">
        <v>0</v>
      </c>
      <c r="M52" s="169" t="n">
        <f aca="false">L52/'Dades generals - 2019'!$G$12</f>
        <v>0</v>
      </c>
      <c r="N52" s="57" t="n">
        <v>380</v>
      </c>
      <c r="O52" s="170" t="n">
        <f aca="false">N52/'Dades generals - 2019'!$H$12</f>
        <v>0.00333503010303488</v>
      </c>
      <c r="P52" s="57" t="n">
        <v>413</v>
      </c>
      <c r="Q52" s="170" t="n">
        <f aca="false">P52/'Dades generals - 2019'!$I$12</f>
        <v>0.00562938731002522</v>
      </c>
      <c r="R52" s="60" t="n">
        <v>52</v>
      </c>
      <c r="S52" s="170" t="n">
        <f aca="false">R52/'Dades generals - 2019'!$J$12</f>
        <v>0.0014721703187815</v>
      </c>
      <c r="T52" s="61" t="n">
        <f aca="false">N52+P52+R52</f>
        <v>845</v>
      </c>
      <c r="U52" s="170" t="n">
        <f aca="false">T52/'Dades generals - 2019'!$K$12</f>
        <v>0.00379555224162171</v>
      </c>
      <c r="V52" s="160" t="n">
        <f aca="false">D52+F52+H52+J52+T52+L52</f>
        <v>24621</v>
      </c>
      <c r="W52" s="171" t="n">
        <f aca="false">V52/'Dades generals - 2019'!$L$12</f>
        <v>0.0304979183724534</v>
      </c>
      <c r="Y52" s="52" t="n">
        <v>0</v>
      </c>
      <c r="Z52" s="63" t="n">
        <v>184</v>
      </c>
      <c r="AA52" s="63" t="n">
        <v>196</v>
      </c>
      <c r="AB52" s="63" t="n">
        <v>0</v>
      </c>
      <c r="AC52" s="63" t="n">
        <v>0</v>
      </c>
      <c r="AD52" s="63" t="n">
        <v>0</v>
      </c>
      <c r="AE52" s="63" t="n">
        <v>0</v>
      </c>
      <c r="AF52" s="63" t="n">
        <v>0</v>
      </c>
      <c r="AG52" s="63" t="n">
        <v>0</v>
      </c>
      <c r="AH52" s="64" t="n">
        <v>0</v>
      </c>
      <c r="AI52" s="65" t="n">
        <f aca="false">SUM(Y52:AH52)</f>
        <v>380</v>
      </c>
      <c r="AJ52" s="53" t="n">
        <v>1</v>
      </c>
      <c r="AK52" s="63" t="n">
        <v>189</v>
      </c>
      <c r="AL52" s="63" t="n">
        <v>223</v>
      </c>
      <c r="AM52" s="63" t="n">
        <v>0</v>
      </c>
      <c r="AN52" s="63" t="n">
        <v>0</v>
      </c>
      <c r="AO52" s="63" t="n">
        <v>0</v>
      </c>
      <c r="AP52" s="63" t="n">
        <v>0</v>
      </c>
      <c r="AQ52" s="63" t="n">
        <v>0</v>
      </c>
      <c r="AR52" s="63" t="n">
        <v>0</v>
      </c>
      <c r="AS52" s="64" t="n">
        <v>0</v>
      </c>
      <c r="AT52" s="65" t="n">
        <f aca="false">SUM(AJ52:AS52)</f>
        <v>413</v>
      </c>
    </row>
    <row r="53" customFormat="false" ht="16.5" hidden="false" customHeight="true" outlineLevel="0" collapsed="false">
      <c r="B53" s="182"/>
      <c r="C53" s="56" t="s">
        <v>50</v>
      </c>
      <c r="D53" s="167" t="n">
        <v>13024</v>
      </c>
      <c r="E53" s="168" t="n">
        <f aca="false">D53/'Dades generals - 2019'!$C$13</f>
        <v>0.0260186509617152</v>
      </c>
      <c r="F53" s="60" t="n">
        <v>8167</v>
      </c>
      <c r="G53" s="168" t="n">
        <f aca="false">F53/'Dades generals - 2019'!$D$13</f>
        <v>0.890427387701701</v>
      </c>
      <c r="H53" s="61" t="n">
        <v>3610</v>
      </c>
      <c r="I53" s="169" t="n">
        <f aca="false">H53/'Dades generals - 2019'!$E$13</f>
        <v>0.0302750754780275</v>
      </c>
      <c r="J53" s="167" t="n">
        <v>0</v>
      </c>
      <c r="K53" s="169" t="n">
        <f aca="false">J53/'Dades generals - 2019'!$F$13</f>
        <v>0</v>
      </c>
      <c r="L53" s="167" t="n">
        <v>1867</v>
      </c>
      <c r="M53" s="169" t="n">
        <f aca="false">L53/'Dades generals - 2019'!$G$13</f>
        <v>0.0482242025054888</v>
      </c>
      <c r="N53" s="57" t="n">
        <v>446</v>
      </c>
      <c r="O53" s="170" t="n">
        <f aca="false">N53/'Dades generals - 2019'!$H$13</f>
        <v>0.00333687471008095</v>
      </c>
      <c r="P53" s="57" t="n">
        <v>767</v>
      </c>
      <c r="Q53" s="170" t="n">
        <f aca="false">P53/'Dades generals - 2019'!$I$13</f>
        <v>0.00664794494426821</v>
      </c>
      <c r="R53" s="60" t="n">
        <v>22</v>
      </c>
      <c r="S53" s="170" t="n">
        <f aca="false">R53/'Dades generals - 2019'!$J$13</f>
        <v>0.000575855931316093</v>
      </c>
      <c r="T53" s="61" t="n">
        <f aca="false">N53+P53+R53</f>
        <v>1235</v>
      </c>
      <c r="U53" s="170" t="n">
        <f aca="false">T53/'Dades generals - 2019'!$K$13</f>
        <v>0.00429960032864961</v>
      </c>
      <c r="V53" s="160" t="n">
        <f aca="false">D53+F53+H53+J53+T53+L53</f>
        <v>27903</v>
      </c>
      <c r="W53" s="171" t="n">
        <f aca="false">V53/'Dades generals - 2019'!$L$13</f>
        <v>0.0303468962487003</v>
      </c>
      <c r="Y53" s="52" t="n">
        <v>1</v>
      </c>
      <c r="Z53" s="63" t="n">
        <v>241</v>
      </c>
      <c r="AA53" s="63" t="n">
        <v>204</v>
      </c>
      <c r="AB53" s="63" t="n">
        <v>0</v>
      </c>
      <c r="AC53" s="63" t="n">
        <v>0</v>
      </c>
      <c r="AD53" s="63" t="n">
        <v>0</v>
      </c>
      <c r="AE53" s="63" t="n">
        <v>0</v>
      </c>
      <c r="AF53" s="63" t="n">
        <v>0</v>
      </c>
      <c r="AG53" s="63" t="n">
        <v>0</v>
      </c>
      <c r="AH53" s="64" t="n">
        <v>0</v>
      </c>
      <c r="AI53" s="65" t="n">
        <f aca="false">SUM(Y53:AH53)</f>
        <v>446</v>
      </c>
      <c r="AJ53" s="53" t="n">
        <v>1</v>
      </c>
      <c r="AK53" s="63" t="n">
        <v>245</v>
      </c>
      <c r="AL53" s="63" t="n">
        <v>521</v>
      </c>
      <c r="AM53" s="63" t="n">
        <v>0</v>
      </c>
      <c r="AN53" s="63" t="n">
        <v>0</v>
      </c>
      <c r="AO53" s="63" t="n">
        <v>0</v>
      </c>
      <c r="AP53" s="63" t="n">
        <v>0</v>
      </c>
      <c r="AQ53" s="63" t="n">
        <v>0</v>
      </c>
      <c r="AR53" s="63" t="n">
        <v>0</v>
      </c>
      <c r="AS53" s="64" t="n">
        <v>0</v>
      </c>
      <c r="AT53" s="65" t="n">
        <f aca="false">SUM(AJ53:AS53)</f>
        <v>767</v>
      </c>
    </row>
    <row r="54" customFormat="false" ht="16.5" hidden="false" customHeight="true" outlineLevel="0" collapsed="false">
      <c r="B54" s="182"/>
      <c r="C54" s="56" t="s">
        <v>51</v>
      </c>
      <c r="D54" s="167" t="n">
        <v>12450</v>
      </c>
      <c r="E54" s="168" t="n">
        <f aca="false">D54/'Dades generals - 2019'!$C$14</f>
        <v>0.0266813539126223</v>
      </c>
      <c r="F54" s="60" t="n">
        <v>7103</v>
      </c>
      <c r="G54" s="168" t="n">
        <f aca="false">F54/'Dades generals - 2019'!$D$14</f>
        <v>0.875076998891216</v>
      </c>
      <c r="H54" s="61" t="n">
        <v>3683</v>
      </c>
      <c r="I54" s="169" t="n">
        <f aca="false">H54/'Dades generals - 2019'!$E$14</f>
        <v>0.0326426064452086</v>
      </c>
      <c r="J54" s="167" t="n">
        <v>0</v>
      </c>
      <c r="K54" s="169" t="n">
        <f aca="false">J54/'Dades generals - 2019'!$F$14</f>
        <v>0</v>
      </c>
      <c r="L54" s="167" t="n">
        <v>1914</v>
      </c>
      <c r="M54" s="169" t="n">
        <f aca="false">L54/'Dades generals - 2019'!$G$14</f>
        <v>0.0535324718912569</v>
      </c>
      <c r="N54" s="57" t="n">
        <v>455</v>
      </c>
      <c r="O54" s="170" t="n">
        <f aca="false">N54/'Dades generals - 2019'!$H$14</f>
        <v>0.00353543594644786</v>
      </c>
      <c r="P54" s="57" t="n">
        <v>869</v>
      </c>
      <c r="Q54" s="170" t="n">
        <f aca="false">P54/'Dades generals - 2019'!$I$14</f>
        <v>0.00780057808656936</v>
      </c>
      <c r="R54" s="60" t="n">
        <v>25</v>
      </c>
      <c r="S54" s="170" t="n">
        <f aca="false">R54/'Dades generals - 2019'!$J$14</f>
        <v>0.000695294248525976</v>
      </c>
      <c r="T54" s="61" t="n">
        <f aca="false">N54+P54+R54</f>
        <v>1349</v>
      </c>
      <c r="U54" s="170" t="n">
        <f aca="false">T54/'Dades generals - 2019'!$K$14</f>
        <v>0.00488670735904077</v>
      </c>
      <c r="V54" s="160" t="n">
        <f aca="false">D54+F54+H54+J54+T54+L54</f>
        <v>26499</v>
      </c>
      <c r="W54" s="171" t="n">
        <f aca="false">V54/'Dades generals - 2019'!$L$14</f>
        <v>0.0305831327081059</v>
      </c>
      <c r="Y54" s="52" t="n">
        <v>0</v>
      </c>
      <c r="Z54" s="63" t="n">
        <v>246</v>
      </c>
      <c r="AA54" s="63" t="n">
        <v>209</v>
      </c>
      <c r="AB54" s="63" t="n">
        <v>0</v>
      </c>
      <c r="AC54" s="63" t="n">
        <v>0</v>
      </c>
      <c r="AD54" s="63" t="n">
        <v>0</v>
      </c>
      <c r="AE54" s="63" t="n">
        <v>0</v>
      </c>
      <c r="AF54" s="63" t="n">
        <v>0</v>
      </c>
      <c r="AG54" s="63" t="n">
        <v>0</v>
      </c>
      <c r="AH54" s="64" t="n">
        <v>0</v>
      </c>
      <c r="AI54" s="65" t="n">
        <f aca="false">SUM(Y54:AH54)</f>
        <v>455</v>
      </c>
      <c r="AJ54" s="53" t="n">
        <v>1</v>
      </c>
      <c r="AK54" s="63" t="n">
        <v>263</v>
      </c>
      <c r="AL54" s="63" t="n">
        <v>605</v>
      </c>
      <c r="AM54" s="63" t="n">
        <v>0</v>
      </c>
      <c r="AN54" s="63" t="n">
        <v>0</v>
      </c>
      <c r="AO54" s="63" t="n">
        <v>0</v>
      </c>
      <c r="AP54" s="63" t="n">
        <v>0</v>
      </c>
      <c r="AQ54" s="63" t="n">
        <v>0</v>
      </c>
      <c r="AR54" s="63" t="n">
        <v>0</v>
      </c>
      <c r="AS54" s="64" t="n">
        <v>0</v>
      </c>
      <c r="AT54" s="65" t="n">
        <f aca="false">SUM(AJ54:AS54)</f>
        <v>869</v>
      </c>
    </row>
    <row r="55" customFormat="false" ht="16.5" hidden="false" customHeight="true" outlineLevel="0" collapsed="false">
      <c r="B55" s="182"/>
      <c r="C55" s="66" t="s">
        <v>52</v>
      </c>
      <c r="D55" s="172" t="n">
        <v>12425</v>
      </c>
      <c r="E55" s="173" t="n">
        <f aca="false">D55/'Dades generals - 2019'!$C$15</f>
        <v>0.0256322448482798</v>
      </c>
      <c r="F55" s="69" t="n">
        <v>6711</v>
      </c>
      <c r="G55" s="173" t="n">
        <f aca="false">F55/'Dades generals - 2019'!$D$15</f>
        <v>0.896114300974763</v>
      </c>
      <c r="H55" s="70" t="n">
        <v>3337</v>
      </c>
      <c r="I55" s="174" t="n">
        <f aca="false">H55/'Dades generals - 2019'!$E$15</f>
        <v>0.0307014315681007</v>
      </c>
      <c r="J55" s="172" t="n">
        <v>0</v>
      </c>
      <c r="K55" s="174" t="n">
        <f aca="false">J55/'Dades generals - 2019'!$F$15</f>
        <v>0</v>
      </c>
      <c r="L55" s="172" t="n">
        <v>1452</v>
      </c>
      <c r="M55" s="174" t="n">
        <f aca="false">L55/'Dades generals - 2019'!$G$15</f>
        <v>0.0485148184035551</v>
      </c>
      <c r="N55" s="68" t="n">
        <v>461</v>
      </c>
      <c r="O55" s="175" t="n">
        <f aca="false">N55/'Dades generals - 2019'!$H$15</f>
        <v>0.00411927121960809</v>
      </c>
      <c r="P55" s="68" t="n">
        <v>421</v>
      </c>
      <c r="Q55" s="175" t="n">
        <f aca="false">P55/'Dades generals - 2019'!$I$15</f>
        <v>0.00542420923790504</v>
      </c>
      <c r="R55" s="69" t="n">
        <v>17</v>
      </c>
      <c r="S55" s="175" t="n">
        <f aca="false">R55/'Dades generals - 2019'!$J$15</f>
        <v>0.000510188769844843</v>
      </c>
      <c r="T55" s="70" t="n">
        <f aca="false">N55+P55+R55</f>
        <v>899</v>
      </c>
      <c r="U55" s="175" t="n">
        <f aca="false">T55/'Dades generals - 2019'!$K$15</f>
        <v>0.00403412175957711</v>
      </c>
      <c r="V55" s="176" t="n">
        <f aca="false">D55+F55+H55+J55+T55+L55</f>
        <v>24824</v>
      </c>
      <c r="W55" s="177" t="n">
        <f aca="false">V55/'Dades generals - 2019'!$L$15</f>
        <v>0.0300510494987658</v>
      </c>
      <c r="Y55" s="72" t="n">
        <v>0</v>
      </c>
      <c r="Z55" s="73" t="n">
        <v>229</v>
      </c>
      <c r="AA55" s="73" t="n">
        <v>229</v>
      </c>
      <c r="AB55" s="73" t="n">
        <v>3</v>
      </c>
      <c r="AC55" s="73" t="n">
        <v>0</v>
      </c>
      <c r="AD55" s="73" t="n">
        <v>0</v>
      </c>
      <c r="AE55" s="73" t="n">
        <v>0</v>
      </c>
      <c r="AF55" s="73" t="n">
        <v>0</v>
      </c>
      <c r="AG55" s="73" t="n">
        <v>0</v>
      </c>
      <c r="AH55" s="74" t="n">
        <v>0</v>
      </c>
      <c r="AI55" s="75" t="n">
        <f aca="false">SUM(Y55:AH55)</f>
        <v>461</v>
      </c>
      <c r="AJ55" s="76" t="n">
        <v>1</v>
      </c>
      <c r="AK55" s="73" t="n">
        <v>122</v>
      </c>
      <c r="AL55" s="73" t="n">
        <v>298</v>
      </c>
      <c r="AM55" s="73" t="n">
        <v>0</v>
      </c>
      <c r="AN55" s="73" t="n">
        <v>0</v>
      </c>
      <c r="AO55" s="73" t="n">
        <v>0</v>
      </c>
      <c r="AP55" s="73" t="n">
        <v>0</v>
      </c>
      <c r="AQ55" s="73" t="n">
        <v>0</v>
      </c>
      <c r="AR55" s="73" t="n">
        <v>0</v>
      </c>
      <c r="AS55" s="74" t="n">
        <v>0</v>
      </c>
      <c r="AT55" s="75" t="n">
        <f aca="false">SUM(AJ55:AS55)</f>
        <v>421</v>
      </c>
    </row>
    <row r="56" customFormat="false" ht="16.5" hidden="false" customHeight="true" outlineLevel="0" collapsed="false">
      <c r="B56" s="182"/>
      <c r="C56" s="77" t="s">
        <v>22</v>
      </c>
      <c r="D56" s="203" t="n">
        <f aca="false">SUM(D44:D55)</f>
        <v>152123</v>
      </c>
      <c r="E56" s="204" t="n">
        <f aca="false">D56/'Dades generals - 2019'!$C$16</f>
        <v>0.0267478793070586</v>
      </c>
      <c r="F56" s="205" t="n">
        <f aca="false">SUM(F44:F55)</f>
        <v>93824</v>
      </c>
      <c r="G56" s="204" t="n">
        <f aca="false">F56/'Dades generals - 2019'!$D$16</f>
        <v>0.879671473307206</v>
      </c>
      <c r="H56" s="206" t="n">
        <f aca="false">SUM(H44:H55)</f>
        <v>41727</v>
      </c>
      <c r="I56" s="180" t="n">
        <f aca="false">H56/'Dades generals - 2019'!$E$16</f>
        <v>0.0320249955677535</v>
      </c>
      <c r="J56" s="178" t="n">
        <f aca="false">SUM(J44:J55)</f>
        <v>0</v>
      </c>
      <c r="K56" s="180" t="n">
        <f aca="false">J56/'Dades generals - 2019'!$F$16</f>
        <v>0</v>
      </c>
      <c r="L56" s="178" t="n">
        <f aca="false">SUM(L44:L55)</f>
        <v>5233</v>
      </c>
      <c r="M56" s="180" t="n">
        <f aca="false">L56/'Dades generals - 2019'!$G$16</f>
        <v>0.0156326083124968</v>
      </c>
      <c r="N56" s="78" t="n">
        <f aca="false">SUM(N44:N55)</f>
        <v>4959</v>
      </c>
      <c r="O56" s="181" t="n">
        <f aca="false">N56/'Dades generals - 2019'!$H$16</f>
        <v>0.00350810918644974</v>
      </c>
      <c r="P56" s="78" t="n">
        <f aca="false">SUM(P44:P55)</f>
        <v>5022</v>
      </c>
      <c r="Q56" s="181" t="n">
        <f aca="false">P56/'Dades generals - 2019'!$I$16</f>
        <v>0.00554684833644253</v>
      </c>
      <c r="R56" s="81" t="n">
        <f aca="false">SUM(R44:R55)</f>
        <v>689</v>
      </c>
      <c r="S56" s="181" t="n">
        <f aca="false">R56/'Dades generals - 2019'!$J$16</f>
        <v>0.00172814671940566</v>
      </c>
      <c r="T56" s="82" t="n">
        <f aca="false">N56+P56+R56</f>
        <v>10670</v>
      </c>
      <c r="U56" s="181" t="n">
        <f aca="false">T56/'Dades generals - 2019'!$K$16</f>
        <v>0.0039261804482837</v>
      </c>
      <c r="V56" s="122" t="n">
        <f aca="false">SUM(V44:V55)</f>
        <v>303577</v>
      </c>
      <c r="W56" s="180" t="n">
        <f aca="false">V56/'Dades generals - 2019'!$L$16</f>
        <v>0.0298131391626823</v>
      </c>
      <c r="Y56" s="83" t="n">
        <f aca="false">SUM(Y44:Y55)</f>
        <v>2</v>
      </c>
      <c r="Z56" s="84" t="n">
        <f aca="false">SUM(Z44:Z55)</f>
        <v>2901</v>
      </c>
      <c r="AA56" s="84" t="n">
        <f aca="false">SUM(AA44:AA55)</f>
        <v>1997</v>
      </c>
      <c r="AB56" s="84" t="n">
        <f aca="false">SUM(AB44:AB55)</f>
        <v>59</v>
      </c>
      <c r="AC56" s="84" t="n">
        <f aca="false">SUM(AC44:AC55)</f>
        <v>0</v>
      </c>
      <c r="AD56" s="84" t="n">
        <f aca="false">SUM(AD44:AD55)</f>
        <v>0</v>
      </c>
      <c r="AE56" s="84" t="n">
        <f aca="false">SUM(AE44:AE55)</f>
        <v>0</v>
      </c>
      <c r="AF56" s="84" t="n">
        <f aca="false">SUM(AF44:AF55)</f>
        <v>0</v>
      </c>
      <c r="AG56" s="84" t="n">
        <f aca="false">SUM(AG44:AG55)</f>
        <v>0</v>
      </c>
      <c r="AH56" s="85" t="n">
        <f aca="false">SUM(AH44:AH55)</f>
        <v>0</v>
      </c>
      <c r="AI56" s="86" t="n">
        <f aca="false">SUM(Y56:AH56)</f>
        <v>4959</v>
      </c>
      <c r="AJ56" s="83" t="n">
        <f aca="false">SUM(AJ44:AJ55)</f>
        <v>10</v>
      </c>
      <c r="AK56" s="84" t="n">
        <f aca="false">SUM(AK44:AK55)</f>
        <v>1816</v>
      </c>
      <c r="AL56" s="84" t="n">
        <f aca="false">SUM(AL44:AL55)</f>
        <v>3196</v>
      </c>
      <c r="AM56" s="84" t="n">
        <f aca="false">SUM(AM44:AM55)</f>
        <v>0</v>
      </c>
      <c r="AN56" s="84" t="n">
        <f aca="false">SUM(AN44:AN55)</f>
        <v>0</v>
      </c>
      <c r="AO56" s="84" t="n">
        <f aca="false">SUM(AO44:AO55)</f>
        <v>0</v>
      </c>
      <c r="AP56" s="84" t="n">
        <f aca="false">SUM(AP44:AP55)</f>
        <v>0</v>
      </c>
      <c r="AQ56" s="84" t="n">
        <f aca="false">SUM(AQ44:AQ55)</f>
        <v>0</v>
      </c>
      <c r="AR56" s="84" t="n">
        <f aca="false">SUM(AR44:AR55)</f>
        <v>0</v>
      </c>
      <c r="AS56" s="85" t="n">
        <f aca="false">SUM(AS44:AS55)</f>
        <v>0</v>
      </c>
      <c r="AT56" s="86" t="n">
        <f aca="false">SUM(AJ56:AS56)</f>
        <v>5022</v>
      </c>
    </row>
    <row r="57" customFormat="false" ht="16.5" hidden="false" customHeight="true" outlineLevel="0" collapsed="false">
      <c r="B57" s="208" t="s">
        <v>72</v>
      </c>
      <c r="C57" s="47" t="s">
        <v>41</v>
      </c>
      <c r="D57" s="154" t="n">
        <v>9808</v>
      </c>
      <c r="E57" s="155" t="n">
        <f aca="false">D57/'Dades generals - 2019'!$C$4</f>
        <v>0.0208424533233598</v>
      </c>
      <c r="F57" s="156" t="n">
        <v>1611</v>
      </c>
      <c r="G57" s="155" t="n">
        <f aca="false">F57/'Dades generals - 2019'!$D$4</f>
        <v>0.145383990614565</v>
      </c>
      <c r="H57" s="157" t="n">
        <v>1587</v>
      </c>
      <c r="I57" s="158" t="n">
        <f aca="false">H57/'Dades generals - 2019'!$E$4</f>
        <v>0.0144188835586568</v>
      </c>
      <c r="J57" s="184" t="n">
        <v>0</v>
      </c>
      <c r="K57" s="158" t="n">
        <f aca="false">J57/'Dades generals - 2019'!$F$4</f>
        <v>0</v>
      </c>
      <c r="L57" s="184" t="n">
        <v>0</v>
      </c>
      <c r="M57" s="158" t="n">
        <f aca="false">L57/'Dades generals - 2019'!$G$4</f>
        <v>0</v>
      </c>
      <c r="N57" s="48" t="n">
        <v>2868</v>
      </c>
      <c r="O57" s="159" t="n">
        <f aca="false">N57/'Dades generals - 2019'!$H$4</f>
        <v>0.0238912398787111</v>
      </c>
      <c r="P57" s="48" t="n">
        <v>964</v>
      </c>
      <c r="Q57" s="159" t="n">
        <f aca="false">P57/'Dades generals - 2019'!$I$4</f>
        <v>0.0126199484205428</v>
      </c>
      <c r="R57" s="209" t="n">
        <v>706</v>
      </c>
      <c r="S57" s="159" t="n">
        <f aca="false">R57/'Dades generals - 2019'!$J$4</f>
        <v>0.0225285595762333</v>
      </c>
      <c r="T57" s="187" t="n">
        <f aca="false">N57+P57+R57</f>
        <v>4538</v>
      </c>
      <c r="U57" s="159" t="n">
        <f aca="false">T57/'Dades generals - 2019'!$K$4</f>
        <v>0.0199236946204268</v>
      </c>
      <c r="V57" s="160" t="n">
        <f aca="false">D57+F57+H57+J57+T57+L57</f>
        <v>17544</v>
      </c>
      <c r="W57" s="161" t="n">
        <f aca="false">V57/'Dades generals - 2019'!$L$4</f>
        <v>0.0213292613539656</v>
      </c>
      <c r="Y57" s="162" t="n">
        <v>445</v>
      </c>
      <c r="Z57" s="163" t="n">
        <v>2235</v>
      </c>
      <c r="AA57" s="163" t="n">
        <v>186</v>
      </c>
      <c r="AB57" s="163" t="n">
        <v>2</v>
      </c>
      <c r="AC57" s="163" t="n">
        <v>0</v>
      </c>
      <c r="AD57" s="163" t="n">
        <v>0</v>
      </c>
      <c r="AE57" s="163" t="n">
        <v>0</v>
      </c>
      <c r="AF57" s="163" t="n">
        <v>0</v>
      </c>
      <c r="AG57" s="163" t="n">
        <v>0</v>
      </c>
      <c r="AH57" s="164" t="n">
        <v>0</v>
      </c>
      <c r="AI57" s="165" t="n">
        <f aca="false">SUM(Y57:AH57)</f>
        <v>2868</v>
      </c>
      <c r="AJ57" s="166" t="n">
        <v>164</v>
      </c>
      <c r="AK57" s="163" t="n">
        <v>738</v>
      </c>
      <c r="AL57" s="163" t="n">
        <v>59</v>
      </c>
      <c r="AM57" s="163" t="n">
        <v>3</v>
      </c>
      <c r="AN57" s="163" t="n">
        <v>0</v>
      </c>
      <c r="AO57" s="163" t="n">
        <v>0</v>
      </c>
      <c r="AP57" s="163" t="n">
        <v>0</v>
      </c>
      <c r="AQ57" s="163" t="n">
        <v>0</v>
      </c>
      <c r="AR57" s="163" t="n">
        <v>0</v>
      </c>
      <c r="AS57" s="164" t="n">
        <v>0</v>
      </c>
      <c r="AT57" s="165" t="n">
        <f aca="false">SUM(AJ57:AS57)</f>
        <v>964</v>
      </c>
    </row>
    <row r="58" customFormat="false" ht="16.5" hidden="false" customHeight="true" outlineLevel="0" collapsed="false">
      <c r="B58" s="208"/>
      <c r="C58" s="56" t="s">
        <v>42</v>
      </c>
      <c r="D58" s="167" t="n">
        <v>9663</v>
      </c>
      <c r="E58" s="168" t="n">
        <f aca="false">D58/'Dades generals - 2019'!$C$5</f>
        <v>0.0223494827215347</v>
      </c>
      <c r="F58" s="60" t="n">
        <v>1450</v>
      </c>
      <c r="G58" s="168" t="n">
        <f aca="false">F58/'Dades generals - 2019'!$D$5</f>
        <v>0.133640552995392</v>
      </c>
      <c r="H58" s="61" t="n">
        <v>1656</v>
      </c>
      <c r="I58" s="169" t="n">
        <f aca="false">H58/'Dades generals - 2019'!$E$5</f>
        <v>0.0160965794768612</v>
      </c>
      <c r="J58" s="167" t="n">
        <v>0</v>
      </c>
      <c r="K58" s="169" t="n">
        <f aca="false">J58/'Dades generals - 2019'!$F$5</f>
        <v>0</v>
      </c>
      <c r="L58" s="167" t="n">
        <v>0</v>
      </c>
      <c r="M58" s="169" t="n">
        <f aca="false">L58/'Dades generals - 2019'!$G$5</f>
        <v>0</v>
      </c>
      <c r="N58" s="57" t="n">
        <v>3011</v>
      </c>
      <c r="O58" s="170" t="n">
        <f aca="false">N58/'Dades generals - 2019'!$H$5</f>
        <v>0.0248717588653654</v>
      </c>
      <c r="P58" s="57" t="n">
        <v>976</v>
      </c>
      <c r="Q58" s="170" t="n">
        <f aca="false">P58/'Dades generals - 2019'!$I$5</f>
        <v>0.0102254630793731</v>
      </c>
      <c r="R58" s="60" t="n">
        <v>734</v>
      </c>
      <c r="S58" s="170" t="n">
        <f aca="false">R58/'Dades generals - 2019'!$J$5</f>
        <v>0.0239072373135301</v>
      </c>
      <c r="T58" s="61" t="n">
        <f aca="false">N58+P58+R58</f>
        <v>4721</v>
      </c>
      <c r="U58" s="170" t="n">
        <f aca="false">T58/'Dades generals - 2019'!$K$5</f>
        <v>0.0190970466524548</v>
      </c>
      <c r="V58" s="160" t="n">
        <f aca="false">D58+F58+H58+J58+T58+L58</f>
        <v>17490</v>
      </c>
      <c r="W58" s="171" t="n">
        <f aca="false">V58/'Dades generals - 2019'!$L$5</f>
        <v>0.0219561153869812</v>
      </c>
      <c r="Y58" s="52" t="n">
        <v>475</v>
      </c>
      <c r="Z58" s="63" t="n">
        <v>2340</v>
      </c>
      <c r="AA58" s="63" t="n">
        <v>193</v>
      </c>
      <c r="AB58" s="63" t="n">
        <v>3</v>
      </c>
      <c r="AC58" s="63" t="n">
        <v>0</v>
      </c>
      <c r="AD58" s="63" t="n">
        <v>0</v>
      </c>
      <c r="AE58" s="63" t="n">
        <v>0</v>
      </c>
      <c r="AF58" s="63" t="n">
        <v>0</v>
      </c>
      <c r="AG58" s="63" t="n">
        <v>0</v>
      </c>
      <c r="AH58" s="64" t="n">
        <v>0</v>
      </c>
      <c r="AI58" s="65" t="n">
        <f aca="false">SUM(Y58:AH58)</f>
        <v>3011</v>
      </c>
      <c r="AJ58" s="53" t="n">
        <v>206</v>
      </c>
      <c r="AK58" s="63" t="n">
        <v>724</v>
      </c>
      <c r="AL58" s="63" t="n">
        <v>46</v>
      </c>
      <c r="AM58" s="63" t="n">
        <v>0</v>
      </c>
      <c r="AN58" s="63" t="n">
        <v>0</v>
      </c>
      <c r="AO58" s="63" t="n">
        <v>0</v>
      </c>
      <c r="AP58" s="63" t="n">
        <v>0</v>
      </c>
      <c r="AQ58" s="63" t="n">
        <v>0</v>
      </c>
      <c r="AR58" s="63" t="n">
        <v>0</v>
      </c>
      <c r="AS58" s="64" t="n">
        <v>0</v>
      </c>
      <c r="AT58" s="65" t="n">
        <f aca="false">SUM(AJ58:AS58)</f>
        <v>976</v>
      </c>
    </row>
    <row r="59" customFormat="false" ht="16.5" hidden="false" customHeight="true" outlineLevel="0" collapsed="false">
      <c r="B59" s="208"/>
      <c r="C59" s="56" t="s">
        <v>43</v>
      </c>
      <c r="D59" s="167" t="n">
        <v>10154</v>
      </c>
      <c r="E59" s="168" t="n">
        <f aca="false">D59/'Dades generals - 2019'!$C$6</f>
        <v>0.0186508701841392</v>
      </c>
      <c r="F59" s="60" t="n">
        <v>1115</v>
      </c>
      <c r="G59" s="168" t="n">
        <f aca="false">F59/'Dades generals - 2019'!$D$6</f>
        <v>0.107687850106239</v>
      </c>
      <c r="H59" s="61" t="n">
        <v>1872</v>
      </c>
      <c r="I59" s="169" t="n">
        <f aca="false">H59/'Dades generals - 2019'!$E$6</f>
        <v>0.0143512058999402</v>
      </c>
      <c r="J59" s="167" t="n">
        <v>0</v>
      </c>
      <c r="K59" s="169" t="n">
        <f aca="false">J59/'Dades generals - 2019'!$F$6</f>
        <v>0</v>
      </c>
      <c r="L59" s="167" t="n">
        <v>0</v>
      </c>
      <c r="M59" s="169" t="n">
        <f aca="false">L59/'Dades generals - 2019'!$G$6</f>
        <v>0</v>
      </c>
      <c r="N59" s="57" t="n">
        <v>2895</v>
      </c>
      <c r="O59" s="170" t="n">
        <f aca="false">N59/'Dades generals - 2019'!$H$6</f>
        <v>0.0237505332589505</v>
      </c>
      <c r="P59" s="57" t="n">
        <v>966</v>
      </c>
      <c r="Q59" s="170" t="n">
        <f aca="false">P59/'Dades generals - 2019'!$I$6</f>
        <v>0.0108363995333393</v>
      </c>
      <c r="R59" s="60" t="n">
        <v>662</v>
      </c>
      <c r="S59" s="170" t="n">
        <f aca="false">R59/'Dades generals - 2019'!$J$6</f>
        <v>0.0202849701240999</v>
      </c>
      <c r="T59" s="61" t="n">
        <f aca="false">N59+P59+R59</f>
        <v>4523</v>
      </c>
      <c r="U59" s="170" t="n">
        <f aca="false">T59/'Dades generals - 2019'!$K$6</f>
        <v>0.0185619133996249</v>
      </c>
      <c r="V59" s="160" t="n">
        <f aca="false">D59+F59+H59+J59+T59+L59</f>
        <v>17664</v>
      </c>
      <c r="W59" s="171" t="n">
        <f aca="false">V59/'Dades generals - 2019'!$L$6</f>
        <v>0.0189501667687627</v>
      </c>
      <c r="Y59" s="52" t="n">
        <v>457</v>
      </c>
      <c r="Z59" s="63" t="n">
        <v>2263</v>
      </c>
      <c r="AA59" s="63" t="n">
        <v>175</v>
      </c>
      <c r="AB59" s="63" t="n">
        <v>0</v>
      </c>
      <c r="AC59" s="63" t="n">
        <v>0</v>
      </c>
      <c r="AD59" s="63" t="n">
        <v>0</v>
      </c>
      <c r="AE59" s="63" t="n">
        <v>0</v>
      </c>
      <c r="AF59" s="63" t="n">
        <v>0</v>
      </c>
      <c r="AG59" s="63" t="n">
        <v>0</v>
      </c>
      <c r="AH59" s="64" t="n">
        <v>0</v>
      </c>
      <c r="AI59" s="65" t="n">
        <f aca="false">SUM(Y59:AH59)</f>
        <v>2895</v>
      </c>
      <c r="AJ59" s="53" t="n">
        <v>200</v>
      </c>
      <c r="AK59" s="63" t="n">
        <v>743</v>
      </c>
      <c r="AL59" s="63" t="n">
        <v>23</v>
      </c>
      <c r="AM59" s="63" t="n">
        <v>0</v>
      </c>
      <c r="AN59" s="63" t="n">
        <v>0</v>
      </c>
      <c r="AO59" s="63" t="n">
        <v>0</v>
      </c>
      <c r="AP59" s="63" t="n">
        <v>0</v>
      </c>
      <c r="AQ59" s="63" t="n">
        <v>0</v>
      </c>
      <c r="AR59" s="63" t="n">
        <v>0</v>
      </c>
      <c r="AS59" s="64" t="n">
        <v>0</v>
      </c>
      <c r="AT59" s="65" t="n">
        <f aca="false">SUM(AJ59:AS59)</f>
        <v>966</v>
      </c>
    </row>
    <row r="60" customFormat="false" ht="16.5" hidden="false" customHeight="true" outlineLevel="0" collapsed="false">
      <c r="B60" s="208"/>
      <c r="C60" s="56" t="s">
        <v>44</v>
      </c>
      <c r="D60" s="167" t="n">
        <v>9511</v>
      </c>
      <c r="E60" s="168" t="n">
        <f aca="false">D60/'Dades generals - 2019'!$C$7</f>
        <v>0.0222892992146836</v>
      </c>
      <c r="F60" s="60" t="n">
        <v>776</v>
      </c>
      <c r="G60" s="168" t="n">
        <f aca="false">F60/'Dades generals - 2019'!$D$7</f>
        <v>0.0916282914157516</v>
      </c>
      <c r="H60" s="61" t="n">
        <v>1567</v>
      </c>
      <c r="I60" s="169" t="n">
        <f aca="false">H60/'Dades generals - 2019'!$E$7</f>
        <v>0.0159695894990013</v>
      </c>
      <c r="J60" s="167" t="n">
        <v>0</v>
      </c>
      <c r="K60" s="169" t="n">
        <f aca="false">J60/'Dades generals - 2019'!$F$7</f>
        <v>0</v>
      </c>
      <c r="L60" s="167" t="n">
        <v>0</v>
      </c>
      <c r="M60" s="169" t="n">
        <f aca="false">L60/'Dades generals - 2019'!$G$7</f>
        <v>0</v>
      </c>
      <c r="N60" s="57" t="n">
        <v>2831</v>
      </c>
      <c r="O60" s="170" t="n">
        <f aca="false">N60/'Dades generals - 2019'!$H$7</f>
        <v>0.025459319945682</v>
      </c>
      <c r="P60" s="57" t="n">
        <v>779</v>
      </c>
      <c r="Q60" s="170" t="n">
        <f aca="false">P60/'Dades generals - 2019'!$I$7</f>
        <v>0.011213634858714</v>
      </c>
      <c r="R60" s="60" t="n">
        <v>818</v>
      </c>
      <c r="S60" s="170" t="n">
        <f aca="false">R60/'Dades generals - 2019'!$J$7</f>
        <v>0.0263335801435792</v>
      </c>
      <c r="T60" s="61" t="n">
        <f aca="false">N60+P60+R60</f>
        <v>4428</v>
      </c>
      <c r="U60" s="170" t="n">
        <f aca="false">T60/'Dades generals - 2019'!$K$7</f>
        <v>0.0209135262528987</v>
      </c>
      <c r="V60" s="160" t="n">
        <f aca="false">D60+F60+H60+J60+T60+L60</f>
        <v>16282</v>
      </c>
      <c r="W60" s="171" t="n">
        <f aca="false">V60/'Dades generals - 2019'!$L$7</f>
        <v>0.0217653719108799</v>
      </c>
      <c r="Y60" s="52" t="n">
        <v>343</v>
      </c>
      <c r="Z60" s="63" t="n">
        <v>2340</v>
      </c>
      <c r="AA60" s="63" t="n">
        <v>143</v>
      </c>
      <c r="AB60" s="63" t="n">
        <v>5</v>
      </c>
      <c r="AC60" s="63" t="n">
        <v>0</v>
      </c>
      <c r="AD60" s="63" t="n">
        <v>0</v>
      </c>
      <c r="AE60" s="63" t="n">
        <v>0</v>
      </c>
      <c r="AF60" s="63" t="n">
        <v>0</v>
      </c>
      <c r="AG60" s="63" t="n">
        <v>0</v>
      </c>
      <c r="AH60" s="64" t="n">
        <v>0</v>
      </c>
      <c r="AI60" s="65" t="n">
        <f aca="false">SUM(Y60:AH60)</f>
        <v>2831</v>
      </c>
      <c r="AJ60" s="53" t="n">
        <v>133</v>
      </c>
      <c r="AK60" s="63" t="n">
        <v>624</v>
      </c>
      <c r="AL60" s="63" t="n">
        <v>22</v>
      </c>
      <c r="AM60" s="63" t="n">
        <v>0</v>
      </c>
      <c r="AN60" s="63" t="n">
        <v>0</v>
      </c>
      <c r="AO60" s="63" t="n">
        <v>0</v>
      </c>
      <c r="AP60" s="63" t="n">
        <v>0</v>
      </c>
      <c r="AQ60" s="63" t="n">
        <v>0</v>
      </c>
      <c r="AR60" s="63" t="n">
        <v>0</v>
      </c>
      <c r="AS60" s="64" t="n">
        <v>0</v>
      </c>
      <c r="AT60" s="65" t="n">
        <f aca="false">SUM(AJ60:AS60)</f>
        <v>779</v>
      </c>
    </row>
    <row r="61" customFormat="false" ht="16.5" hidden="false" customHeight="true" outlineLevel="0" collapsed="false">
      <c r="B61" s="208"/>
      <c r="C61" s="56" t="s">
        <v>45</v>
      </c>
      <c r="D61" s="167" t="n">
        <v>10447</v>
      </c>
      <c r="E61" s="168" t="n">
        <f aca="false">D61/'Dades generals - 2019'!$C$8</f>
        <v>0.0216454880542681</v>
      </c>
      <c r="F61" s="60" t="n">
        <v>1024</v>
      </c>
      <c r="G61" s="168" t="n">
        <f aca="false">F61/'Dades generals - 2019'!$D$8</f>
        <v>0.100382315459269</v>
      </c>
      <c r="H61" s="61" t="n">
        <v>1623</v>
      </c>
      <c r="I61" s="169" t="n">
        <f aca="false">H61/'Dades generals - 2019'!$E$8</f>
        <v>0.0132270604630694</v>
      </c>
      <c r="J61" s="167" t="n">
        <v>0</v>
      </c>
      <c r="K61" s="169" t="n">
        <f aca="false">J61/'Dades generals - 2019'!$F$8</f>
        <v>0</v>
      </c>
      <c r="L61" s="167" t="n">
        <v>0</v>
      </c>
      <c r="M61" s="169" t="n">
        <f aca="false">L61/'Dades generals - 2019'!$G$8</f>
        <v>0</v>
      </c>
      <c r="N61" s="57" t="n">
        <v>3266</v>
      </c>
      <c r="O61" s="170" t="n">
        <f aca="false">N61/'Dades generals - 2019'!$H$8</f>
        <v>0.0239847249761328</v>
      </c>
      <c r="P61" s="57" t="n">
        <v>928</v>
      </c>
      <c r="Q61" s="170" t="n">
        <f aca="false">P61/'Dades generals - 2019'!$I$8</f>
        <v>0.0110318592486923</v>
      </c>
      <c r="R61" s="60" t="n">
        <v>814</v>
      </c>
      <c r="S61" s="170" t="n">
        <f aca="false">R61/'Dades generals - 2019'!$J$8</f>
        <v>0.022289156626506</v>
      </c>
      <c r="T61" s="61" t="n">
        <f aca="false">N61+P61+R61</f>
        <v>5008</v>
      </c>
      <c r="U61" s="170" t="n">
        <f aca="false">T61/'Dades generals - 2019'!$K$8</f>
        <v>0.0195007982555196</v>
      </c>
      <c r="V61" s="160" t="n">
        <f aca="false">D61+F61+H61+J61+T61+L61</f>
        <v>18102</v>
      </c>
      <c r="W61" s="171" t="n">
        <f aca="false">V61/'Dades generals - 2019'!$L$8</f>
        <v>0.0206644071511497</v>
      </c>
      <c r="Y61" s="52" t="n">
        <v>474</v>
      </c>
      <c r="Z61" s="63" t="n">
        <v>2630</v>
      </c>
      <c r="AA61" s="63" t="n">
        <v>160</v>
      </c>
      <c r="AB61" s="63" t="n">
        <v>2</v>
      </c>
      <c r="AC61" s="63" t="n">
        <v>0</v>
      </c>
      <c r="AD61" s="63" t="n">
        <v>0</v>
      </c>
      <c r="AE61" s="63" t="n">
        <v>0</v>
      </c>
      <c r="AF61" s="63" t="n">
        <v>0</v>
      </c>
      <c r="AG61" s="63" t="n">
        <v>0</v>
      </c>
      <c r="AH61" s="64" t="n">
        <v>0</v>
      </c>
      <c r="AI61" s="65" t="n">
        <f aca="false">SUM(Y61:AH61)</f>
        <v>3266</v>
      </c>
      <c r="AJ61" s="53" t="n">
        <v>115</v>
      </c>
      <c r="AK61" s="63" t="n">
        <v>771</v>
      </c>
      <c r="AL61" s="63" t="n">
        <v>33</v>
      </c>
      <c r="AM61" s="63" t="n">
        <v>9</v>
      </c>
      <c r="AN61" s="63" t="n">
        <v>0</v>
      </c>
      <c r="AO61" s="63" t="n">
        <v>0</v>
      </c>
      <c r="AP61" s="63" t="n">
        <v>0</v>
      </c>
      <c r="AQ61" s="63" t="n">
        <v>0</v>
      </c>
      <c r="AR61" s="63" t="n">
        <v>0</v>
      </c>
      <c r="AS61" s="64" t="n">
        <v>0</v>
      </c>
      <c r="AT61" s="65" t="n">
        <f aca="false">SUM(AJ61:AS61)</f>
        <v>928</v>
      </c>
    </row>
    <row r="62" customFormat="false" ht="16.5" hidden="false" customHeight="true" outlineLevel="0" collapsed="false">
      <c r="B62" s="208"/>
      <c r="C62" s="56" t="s">
        <v>46</v>
      </c>
      <c r="D62" s="167" t="n">
        <v>12705</v>
      </c>
      <c r="E62" s="168" t="n">
        <f aca="false">D62/'Dades generals - 2019'!$C$9</f>
        <v>0.0266054911388323</v>
      </c>
      <c r="F62" s="60" t="n">
        <v>823</v>
      </c>
      <c r="G62" s="168" t="n">
        <f aca="false">F62/'Dades generals - 2019'!$D$9</f>
        <v>0.0963023636789141</v>
      </c>
      <c r="H62" s="61" t="n">
        <v>1764</v>
      </c>
      <c r="I62" s="169" t="n">
        <f aca="false">H62/'Dades generals - 2019'!$E$9</f>
        <v>0.0156345555585099</v>
      </c>
      <c r="J62" s="167" t="n">
        <v>0</v>
      </c>
      <c r="K62" s="169" t="n">
        <f aca="false">J62/'Dades generals - 2019'!$F$9</f>
        <v>0</v>
      </c>
      <c r="L62" s="167" t="n">
        <v>0</v>
      </c>
      <c r="M62" s="169" t="n">
        <f aca="false">L62/'Dades generals - 2019'!$G$9</f>
        <v>0</v>
      </c>
      <c r="N62" s="57" t="n">
        <v>2725</v>
      </c>
      <c r="O62" s="170" t="n">
        <f aca="false">N62/'Dades generals - 2019'!$H$9</f>
        <v>0.0235936864160974</v>
      </c>
      <c r="P62" s="57" t="n">
        <v>812</v>
      </c>
      <c r="Q62" s="170" t="n">
        <f aca="false">P62/'Dades generals - 2019'!$I$9</f>
        <v>0.016722959057583</v>
      </c>
      <c r="R62" s="60" t="n">
        <v>769</v>
      </c>
      <c r="S62" s="170" t="n">
        <f aca="false">R62/'Dades generals - 2019'!$J$9</f>
        <v>0.0230342968398982</v>
      </c>
      <c r="T62" s="61" t="n">
        <f aca="false">N62+P62+R62</f>
        <v>4306</v>
      </c>
      <c r="U62" s="170" t="n">
        <f aca="false">T62/'Dades generals - 2019'!$K$9</f>
        <v>0.0218093781338952</v>
      </c>
      <c r="V62" s="160" t="n">
        <f aca="false">D62+F62+H62+J62+T62+L62</f>
        <v>19598</v>
      </c>
      <c r="W62" s="171" t="n">
        <f aca="false">V62/'Dades generals - 2019'!$L$9</f>
        <v>0.0245225743322547</v>
      </c>
      <c r="Y62" s="52" t="n">
        <v>462</v>
      </c>
      <c r="Z62" s="63" t="n">
        <v>2122</v>
      </c>
      <c r="AA62" s="63" t="n">
        <v>140</v>
      </c>
      <c r="AB62" s="63" t="n">
        <v>1</v>
      </c>
      <c r="AC62" s="63" t="n">
        <v>0</v>
      </c>
      <c r="AD62" s="63" t="n">
        <v>0</v>
      </c>
      <c r="AE62" s="63" t="n">
        <v>0</v>
      </c>
      <c r="AF62" s="63" t="n">
        <v>0</v>
      </c>
      <c r="AG62" s="63" t="n">
        <v>0</v>
      </c>
      <c r="AH62" s="64" t="n">
        <v>0</v>
      </c>
      <c r="AI62" s="65" t="n">
        <f aca="false">SUM(Y62:AH62)</f>
        <v>2725</v>
      </c>
      <c r="AJ62" s="53" t="n">
        <v>62</v>
      </c>
      <c r="AK62" s="63" t="n">
        <v>717</v>
      </c>
      <c r="AL62" s="63" t="n">
        <v>30</v>
      </c>
      <c r="AM62" s="63" t="n">
        <v>3</v>
      </c>
      <c r="AN62" s="63" t="n">
        <v>0</v>
      </c>
      <c r="AO62" s="63" t="n">
        <v>0</v>
      </c>
      <c r="AP62" s="63" t="n">
        <v>0</v>
      </c>
      <c r="AQ62" s="63" t="n">
        <v>0</v>
      </c>
      <c r="AR62" s="63" t="n">
        <v>0</v>
      </c>
      <c r="AS62" s="64" t="n">
        <v>0</v>
      </c>
      <c r="AT62" s="65" t="n">
        <f aca="false">SUM(AJ62:AS62)</f>
        <v>812</v>
      </c>
    </row>
    <row r="63" customFormat="false" ht="16.5" hidden="false" customHeight="true" outlineLevel="0" collapsed="false">
      <c r="B63" s="208"/>
      <c r="C63" s="56" t="s">
        <v>47</v>
      </c>
      <c r="D63" s="167" t="n">
        <v>19566</v>
      </c>
      <c r="E63" s="168" t="n">
        <f aca="false">D63/'Dades generals - 2019'!$C$10</f>
        <v>0.0369052828537369</v>
      </c>
      <c r="F63" s="60" t="n">
        <v>794</v>
      </c>
      <c r="G63" s="168" t="n">
        <f aca="false">F63/'Dades generals - 2019'!$D$10</f>
        <v>0.0949533604400861</v>
      </c>
      <c r="H63" s="61" t="n">
        <v>3150</v>
      </c>
      <c r="I63" s="169" t="n">
        <f aca="false">H63/'Dades generals - 2019'!$E$10</f>
        <v>0.0289325275088635</v>
      </c>
      <c r="J63" s="167" t="n">
        <v>0</v>
      </c>
      <c r="K63" s="169" t="n">
        <f aca="false">J63/'Dades generals - 2019'!$F$10</f>
        <v>0</v>
      </c>
      <c r="L63" s="167" t="n">
        <v>0</v>
      </c>
      <c r="M63" s="169" t="n">
        <f aca="false">L63/'Dades generals - 2019'!$G$10</f>
        <v>0</v>
      </c>
      <c r="N63" s="57" t="n">
        <v>3527</v>
      </c>
      <c r="O63" s="170" t="n">
        <f aca="false">N63/'Dades generals - 2019'!$H$10</f>
        <v>0.0288445811115836</v>
      </c>
      <c r="P63" s="57" t="n">
        <v>1128</v>
      </c>
      <c r="Q63" s="170" t="n">
        <f aca="false">P63/'Dades generals - 2019'!$I$10</f>
        <v>0.0283837850079263</v>
      </c>
      <c r="R63" s="60" t="n">
        <v>1067</v>
      </c>
      <c r="S63" s="170" t="n">
        <f aca="false">R63/'Dades generals - 2019'!$J$10</f>
        <v>0.0305765703805594</v>
      </c>
      <c r="T63" s="61" t="n">
        <f aca="false">N63+P63+R63</f>
        <v>5722</v>
      </c>
      <c r="U63" s="170" t="n">
        <f aca="false">T63/'Dades generals - 2019'!$K$10</f>
        <v>0.0290585182288625</v>
      </c>
      <c r="V63" s="160" t="n">
        <f aca="false">D63+F63+H63+J63+T63+L63</f>
        <v>29232</v>
      </c>
      <c r="W63" s="171" t="n">
        <f aca="false">V63/'Dades generals - 2019'!$L$10</f>
        <v>0.0345200587615669</v>
      </c>
      <c r="Y63" s="52" t="n">
        <v>524</v>
      </c>
      <c r="Z63" s="63" t="n">
        <v>2737</v>
      </c>
      <c r="AA63" s="63" t="n">
        <v>260</v>
      </c>
      <c r="AB63" s="63" t="n">
        <v>6</v>
      </c>
      <c r="AC63" s="63" t="n">
        <v>0</v>
      </c>
      <c r="AD63" s="63" t="n">
        <v>0</v>
      </c>
      <c r="AE63" s="63" t="n">
        <v>0</v>
      </c>
      <c r="AF63" s="63" t="n">
        <v>0</v>
      </c>
      <c r="AG63" s="63" t="n">
        <v>0</v>
      </c>
      <c r="AH63" s="64" t="n">
        <v>0</v>
      </c>
      <c r="AI63" s="65" t="n">
        <f aca="false">SUM(Y63:AH63)</f>
        <v>3527</v>
      </c>
      <c r="AJ63" s="53" t="n">
        <v>65</v>
      </c>
      <c r="AK63" s="63" t="n">
        <v>1006</v>
      </c>
      <c r="AL63" s="63" t="n">
        <v>55</v>
      </c>
      <c r="AM63" s="63" t="n">
        <v>2</v>
      </c>
      <c r="AN63" s="63" t="n">
        <v>0</v>
      </c>
      <c r="AO63" s="63" t="n">
        <v>0</v>
      </c>
      <c r="AP63" s="63" t="n">
        <v>0</v>
      </c>
      <c r="AQ63" s="63" t="n">
        <v>0</v>
      </c>
      <c r="AR63" s="63" t="n">
        <v>0</v>
      </c>
      <c r="AS63" s="64" t="n">
        <v>0</v>
      </c>
      <c r="AT63" s="65" t="n">
        <f aca="false">SUM(AJ63:AS63)</f>
        <v>1128</v>
      </c>
    </row>
    <row r="64" customFormat="false" ht="16.5" hidden="false" customHeight="true" outlineLevel="0" collapsed="false">
      <c r="B64" s="208"/>
      <c r="C64" s="56" t="s">
        <v>48</v>
      </c>
      <c r="D64" s="167" t="n">
        <v>16901</v>
      </c>
      <c r="E64" s="168" t="n">
        <f aca="false">D64/'Dades generals - 2019'!$C$11</f>
        <v>0.0424729345302118</v>
      </c>
      <c r="F64" s="60" t="n">
        <v>394</v>
      </c>
      <c r="G64" s="168" t="n">
        <f aca="false">F64/'Dades generals - 2019'!$D$11</f>
        <v>0.0710678210678211</v>
      </c>
      <c r="H64" s="61" t="n">
        <v>2492</v>
      </c>
      <c r="I64" s="169" t="n">
        <f aca="false">H64/'Dades generals - 2019'!$E$11</f>
        <v>0.0328413284132841</v>
      </c>
      <c r="J64" s="167" t="n">
        <v>0</v>
      </c>
      <c r="K64" s="169" t="n">
        <f aca="false">J64/'Dades generals - 2019'!$F$11</f>
        <v>0</v>
      </c>
      <c r="L64" s="167" t="n">
        <v>0</v>
      </c>
      <c r="M64" s="169" t="n">
        <f aca="false">L64/'Dades generals - 2019'!$G$11</f>
        <v>0</v>
      </c>
      <c r="N64" s="57" t="n">
        <v>2437</v>
      </c>
      <c r="O64" s="170" t="n">
        <f aca="false">N64/'Dades generals - 2019'!$H$11</f>
        <v>0.031553052372629</v>
      </c>
      <c r="P64" s="57" t="n">
        <v>787</v>
      </c>
      <c r="Q64" s="170" t="n">
        <f aca="false">P64/'Dades generals - 2019'!$I$11</f>
        <v>0.0317877049842475</v>
      </c>
      <c r="R64" s="60" t="n">
        <v>757</v>
      </c>
      <c r="S64" s="170" t="n">
        <f aca="false">R64/'Dades generals - 2019'!$J$11</f>
        <v>0.0298607549998028</v>
      </c>
      <c r="T64" s="61" t="n">
        <f aca="false">N64+P64+R64</f>
        <v>3981</v>
      </c>
      <c r="U64" s="170" t="n">
        <f aca="false">T64/'Dades generals - 2019'!$K$11</f>
        <v>0.0312617791179796</v>
      </c>
      <c r="V64" s="160" t="n">
        <f aca="false">D64+F64+H64+J64+T64+L64</f>
        <v>23768</v>
      </c>
      <c r="W64" s="171" t="n">
        <f aca="false">V64/'Dades generals - 2019'!$L$11</f>
        <v>0.0391365845064045</v>
      </c>
      <c r="Y64" s="52" t="n">
        <v>306</v>
      </c>
      <c r="Z64" s="63" t="n">
        <v>1949</v>
      </c>
      <c r="AA64" s="63" t="n">
        <v>182</v>
      </c>
      <c r="AB64" s="63" t="n">
        <v>0</v>
      </c>
      <c r="AC64" s="63" t="n">
        <v>0</v>
      </c>
      <c r="AD64" s="63" t="n">
        <v>0</v>
      </c>
      <c r="AE64" s="63" t="n">
        <v>0</v>
      </c>
      <c r="AF64" s="63" t="n">
        <v>0</v>
      </c>
      <c r="AG64" s="63" t="n">
        <v>0</v>
      </c>
      <c r="AH64" s="64" t="n">
        <v>0</v>
      </c>
      <c r="AI64" s="65" t="n">
        <f aca="false">SUM(Y64:AH64)</f>
        <v>2437</v>
      </c>
      <c r="AJ64" s="53" t="n">
        <v>67</v>
      </c>
      <c r="AK64" s="63" t="n">
        <v>695</v>
      </c>
      <c r="AL64" s="63" t="n">
        <v>21</v>
      </c>
      <c r="AM64" s="63" t="n">
        <v>4</v>
      </c>
      <c r="AN64" s="63" t="n">
        <v>0</v>
      </c>
      <c r="AO64" s="63" t="n">
        <v>0</v>
      </c>
      <c r="AP64" s="63" t="n">
        <v>0</v>
      </c>
      <c r="AQ64" s="63" t="n">
        <v>0</v>
      </c>
      <c r="AR64" s="63" t="n">
        <v>0</v>
      </c>
      <c r="AS64" s="64" t="n">
        <v>0</v>
      </c>
      <c r="AT64" s="65" t="n">
        <f aca="false">SUM(AJ64:AS64)</f>
        <v>787</v>
      </c>
    </row>
    <row r="65" customFormat="false" ht="16.5" hidden="false" customHeight="true" outlineLevel="0" collapsed="false">
      <c r="B65" s="208"/>
      <c r="C65" s="56" t="s">
        <v>49</v>
      </c>
      <c r="D65" s="167" t="n">
        <v>12925</v>
      </c>
      <c r="E65" s="168" t="n">
        <f aca="false">D65/'Dades generals - 2019'!$C$12</f>
        <v>0.0273236173298325</v>
      </c>
      <c r="F65" s="60" t="n">
        <v>636</v>
      </c>
      <c r="G65" s="168" t="n">
        <f aca="false">F65/'Dades generals - 2019'!$D$12</f>
        <v>0.0750619615248436</v>
      </c>
      <c r="H65" s="61" t="n">
        <v>1557</v>
      </c>
      <c r="I65" s="169" t="n">
        <f aca="false">H65/'Dades generals - 2019'!$E$12</f>
        <v>0.0155082770573119</v>
      </c>
      <c r="J65" s="167" t="n">
        <v>0</v>
      </c>
      <c r="K65" s="169" t="n">
        <f aca="false">J65/'Dades generals - 2019'!$F$12</f>
        <v>0</v>
      </c>
      <c r="L65" s="167" t="n">
        <v>0</v>
      </c>
      <c r="M65" s="169" t="n">
        <f aca="false">L65/'Dades generals - 2019'!$G$12</f>
        <v>0</v>
      </c>
      <c r="N65" s="57" t="n">
        <v>2540</v>
      </c>
      <c r="O65" s="170" t="n">
        <f aca="false">N65/'Dades generals - 2019'!$H$12</f>
        <v>0.0222920433202858</v>
      </c>
      <c r="P65" s="57" t="n">
        <v>882</v>
      </c>
      <c r="Q65" s="170" t="n">
        <f aca="false">P65/'Dades generals - 2019'!$I$12</f>
        <v>0.0120220813739522</v>
      </c>
      <c r="R65" s="60" t="n">
        <v>943</v>
      </c>
      <c r="S65" s="170" t="n">
        <f aca="false">R65/'Dades generals - 2019'!$J$12</f>
        <v>0.0266972425117491</v>
      </c>
      <c r="T65" s="61" t="n">
        <f aca="false">N65+P65+R65</f>
        <v>4365</v>
      </c>
      <c r="U65" s="170" t="n">
        <f aca="false">T65/'Dades generals - 2019'!$K$12</f>
        <v>0.0196066101002116</v>
      </c>
      <c r="V65" s="160" t="n">
        <f aca="false">D65+F65+H65+J65+T65+L65</f>
        <v>19483</v>
      </c>
      <c r="W65" s="171" t="n">
        <f aca="false">V65/'Dades generals - 2019'!$L$12</f>
        <v>0.0241335016307424</v>
      </c>
      <c r="Y65" s="52" t="n">
        <v>336</v>
      </c>
      <c r="Z65" s="63" t="n">
        <v>2076</v>
      </c>
      <c r="AA65" s="63" t="n">
        <v>126</v>
      </c>
      <c r="AB65" s="63" t="n">
        <v>2</v>
      </c>
      <c r="AC65" s="63" t="n">
        <v>0</v>
      </c>
      <c r="AD65" s="63" t="n">
        <v>0</v>
      </c>
      <c r="AE65" s="63" t="n">
        <v>0</v>
      </c>
      <c r="AF65" s="63" t="n">
        <v>0</v>
      </c>
      <c r="AG65" s="63" t="n">
        <v>0</v>
      </c>
      <c r="AH65" s="64" t="n">
        <v>0</v>
      </c>
      <c r="AI65" s="65" t="n">
        <f aca="false">SUM(Y65:AH65)</f>
        <v>2540</v>
      </c>
      <c r="AJ65" s="53" t="n">
        <v>214</v>
      </c>
      <c r="AK65" s="63" t="n">
        <v>661</v>
      </c>
      <c r="AL65" s="63" t="n">
        <v>7</v>
      </c>
      <c r="AM65" s="63" t="n">
        <v>0</v>
      </c>
      <c r="AN65" s="63" t="n">
        <v>0</v>
      </c>
      <c r="AO65" s="63" t="n">
        <v>0</v>
      </c>
      <c r="AP65" s="63" t="n">
        <v>0</v>
      </c>
      <c r="AQ65" s="63" t="n">
        <v>0</v>
      </c>
      <c r="AR65" s="63" t="n">
        <v>0</v>
      </c>
      <c r="AS65" s="64" t="n">
        <v>0</v>
      </c>
      <c r="AT65" s="65" t="n">
        <f aca="false">SUM(AJ65:AS65)</f>
        <v>882</v>
      </c>
    </row>
    <row r="66" customFormat="false" ht="16.5" hidden="false" customHeight="true" outlineLevel="0" collapsed="false">
      <c r="B66" s="208"/>
      <c r="C66" s="56" t="s">
        <v>50</v>
      </c>
      <c r="D66" s="167" t="n">
        <v>11572</v>
      </c>
      <c r="E66" s="168" t="n">
        <f aca="false">D66/'Dades generals - 2019'!$C$13</f>
        <v>0.0231179229828753</v>
      </c>
      <c r="F66" s="60" t="n">
        <v>810</v>
      </c>
      <c r="G66" s="168" t="n">
        <f aca="false">F66/'Dades generals - 2019'!$D$13</f>
        <v>0.0883122546881814</v>
      </c>
      <c r="H66" s="61" t="n">
        <v>1531</v>
      </c>
      <c r="I66" s="169" t="n">
        <f aca="false">H66/'Dades generals - 2019'!$E$13</f>
        <v>0.012839651123784</v>
      </c>
      <c r="J66" s="167" t="n">
        <v>0</v>
      </c>
      <c r="K66" s="169" t="n">
        <f aca="false">J66/'Dades generals - 2019'!$F$13</f>
        <v>0</v>
      </c>
      <c r="L66" s="167" t="n">
        <v>0</v>
      </c>
      <c r="M66" s="169" t="n">
        <f aca="false">L66/'Dades generals - 2019'!$G$13</f>
        <v>0</v>
      </c>
      <c r="N66" s="57" t="n">
        <v>2860</v>
      </c>
      <c r="O66" s="170" t="n">
        <f aca="false">N66/'Dades generals - 2019'!$H$13</f>
        <v>0.0213978961229406</v>
      </c>
      <c r="P66" s="57" t="n">
        <v>1168</v>
      </c>
      <c r="Q66" s="170" t="n">
        <f aca="false">P66/'Dades generals - 2019'!$I$13</f>
        <v>0.0101235980376861</v>
      </c>
      <c r="R66" s="60" t="n">
        <v>1013</v>
      </c>
      <c r="S66" s="170" t="n">
        <f aca="false">R66/'Dades generals - 2019'!$J$13</f>
        <v>0.0265155481101455</v>
      </c>
      <c r="T66" s="61" t="n">
        <f aca="false">N66+P66+R66</f>
        <v>5041</v>
      </c>
      <c r="U66" s="170" t="n">
        <f aca="false">T66/'Dades generals - 2019'!$K$13</f>
        <v>0.0175500285479536</v>
      </c>
      <c r="V66" s="160" t="n">
        <f aca="false">D66+F66+H66+J66+T66+L66</f>
        <v>18954</v>
      </c>
      <c r="W66" s="171" t="n">
        <f aca="false">V66/'Dades generals - 2019'!$L$13</f>
        <v>0.0206140942371023</v>
      </c>
      <c r="Y66" s="52" t="n">
        <v>333</v>
      </c>
      <c r="Z66" s="63" t="n">
        <v>2365</v>
      </c>
      <c r="AA66" s="63" t="n">
        <v>160</v>
      </c>
      <c r="AB66" s="63" t="n">
        <v>2</v>
      </c>
      <c r="AC66" s="63" t="n">
        <v>0</v>
      </c>
      <c r="AD66" s="63" t="n">
        <v>0</v>
      </c>
      <c r="AE66" s="63" t="n">
        <v>0</v>
      </c>
      <c r="AF66" s="63" t="n">
        <v>0</v>
      </c>
      <c r="AG66" s="63" t="n">
        <v>0</v>
      </c>
      <c r="AH66" s="64" t="n">
        <v>0</v>
      </c>
      <c r="AI66" s="65" t="n">
        <f aca="false">SUM(Y66:AH66)</f>
        <v>2860</v>
      </c>
      <c r="AJ66" s="53" t="n">
        <v>305</v>
      </c>
      <c r="AK66" s="63" t="n">
        <v>860</v>
      </c>
      <c r="AL66" s="63" t="n">
        <v>3</v>
      </c>
      <c r="AM66" s="63" t="n">
        <v>0</v>
      </c>
      <c r="AN66" s="63" t="n">
        <v>0</v>
      </c>
      <c r="AO66" s="63" t="n">
        <v>0</v>
      </c>
      <c r="AP66" s="63" t="n">
        <v>0</v>
      </c>
      <c r="AQ66" s="63" t="n">
        <v>0</v>
      </c>
      <c r="AR66" s="63" t="n">
        <v>0</v>
      </c>
      <c r="AS66" s="64" t="n">
        <v>0</v>
      </c>
      <c r="AT66" s="65" t="n">
        <f aca="false">SUM(AJ66:AS66)</f>
        <v>1168</v>
      </c>
    </row>
    <row r="67" customFormat="false" ht="16.5" hidden="false" customHeight="true" outlineLevel="0" collapsed="false">
      <c r="B67" s="208"/>
      <c r="C67" s="56" t="s">
        <v>51</v>
      </c>
      <c r="D67" s="167" t="n">
        <v>11392</v>
      </c>
      <c r="E67" s="168" t="n">
        <f aca="false">D67/'Dades generals - 2019'!$C$14</f>
        <v>0.0244139746002083</v>
      </c>
      <c r="F67" s="60" t="n">
        <v>821</v>
      </c>
      <c r="G67" s="168" t="n">
        <f aca="false">F67/'Dades generals - 2019'!$D$14</f>
        <v>0.101145743501294</v>
      </c>
      <c r="H67" s="61" t="n">
        <v>1474</v>
      </c>
      <c r="I67" s="169" t="n">
        <f aca="false">H67/'Dades generals - 2019'!$E$14</f>
        <v>0.0130641330166271</v>
      </c>
      <c r="J67" s="167" t="n">
        <v>0</v>
      </c>
      <c r="K67" s="169" t="n">
        <f aca="false">J67/'Dades generals - 2019'!$F$14</f>
        <v>0</v>
      </c>
      <c r="L67" s="167" t="n">
        <v>0</v>
      </c>
      <c r="M67" s="169" t="n">
        <f aca="false">L67/'Dades generals - 2019'!$G$14</f>
        <v>0</v>
      </c>
      <c r="N67" s="57" t="n">
        <v>2826</v>
      </c>
      <c r="O67" s="170" t="n">
        <f aca="false">N67/'Dades generals - 2019'!$H$14</f>
        <v>0.0219585538124432</v>
      </c>
      <c r="P67" s="57" t="n">
        <v>942</v>
      </c>
      <c r="Q67" s="170" t="n">
        <f aca="false">P67/'Dades generals - 2019'!$I$14</f>
        <v>0.00845586255183928</v>
      </c>
      <c r="R67" s="60" t="n">
        <v>952</v>
      </c>
      <c r="S67" s="170" t="n">
        <f aca="false">R67/'Dades generals - 2019'!$J$14</f>
        <v>0.0264768049838692</v>
      </c>
      <c r="T67" s="61" t="n">
        <f aca="false">N67+P67+R67</f>
        <v>4720</v>
      </c>
      <c r="U67" s="170" t="n">
        <f aca="false">T67/'Dades generals - 2019'!$K$14</f>
        <v>0.0170980420568365</v>
      </c>
      <c r="V67" s="160" t="n">
        <f aca="false">D67+F67+H67+J67+T67+L67</f>
        <v>18407</v>
      </c>
      <c r="W67" s="171" t="n">
        <f aca="false">V67/'Dades generals - 2019'!$L$14</f>
        <v>0.0212439610460057</v>
      </c>
      <c r="Y67" s="52" t="n">
        <v>287</v>
      </c>
      <c r="Z67" s="63" t="n">
        <v>2404</v>
      </c>
      <c r="AA67" s="63" t="n">
        <v>135</v>
      </c>
      <c r="AB67" s="63" t="n">
        <v>0</v>
      </c>
      <c r="AC67" s="63" t="n">
        <v>0</v>
      </c>
      <c r="AD67" s="63" t="n">
        <v>0</v>
      </c>
      <c r="AE67" s="63" t="n">
        <v>0</v>
      </c>
      <c r="AF67" s="63" t="n">
        <v>0</v>
      </c>
      <c r="AG67" s="63" t="n">
        <v>0</v>
      </c>
      <c r="AH67" s="64" t="n">
        <v>0</v>
      </c>
      <c r="AI67" s="65" t="n">
        <f aca="false">SUM(Y67:AH67)</f>
        <v>2826</v>
      </c>
      <c r="AJ67" s="53" t="n">
        <v>248</v>
      </c>
      <c r="AK67" s="63" t="n">
        <v>686</v>
      </c>
      <c r="AL67" s="63" t="n">
        <v>1</v>
      </c>
      <c r="AM67" s="63" t="n">
        <v>7</v>
      </c>
      <c r="AN67" s="63" t="n">
        <v>0</v>
      </c>
      <c r="AO67" s="63" t="n">
        <v>0</v>
      </c>
      <c r="AP67" s="63" t="n">
        <v>0</v>
      </c>
      <c r="AQ67" s="63" t="n">
        <v>0</v>
      </c>
      <c r="AR67" s="63" t="n">
        <v>0</v>
      </c>
      <c r="AS67" s="64" t="n">
        <v>0</v>
      </c>
      <c r="AT67" s="65" t="n">
        <f aca="false">SUM(AJ67:AS67)</f>
        <v>942</v>
      </c>
    </row>
    <row r="68" customFormat="false" ht="16.5" hidden="false" customHeight="true" outlineLevel="0" collapsed="false">
      <c r="B68" s="208"/>
      <c r="C68" s="66" t="s">
        <v>52</v>
      </c>
      <c r="D68" s="172" t="n">
        <v>10058</v>
      </c>
      <c r="E68" s="173" t="n">
        <f aca="false">D68/'Dades generals - 2019'!$C$15</f>
        <v>0.0207492248437826</v>
      </c>
      <c r="F68" s="69" t="n">
        <v>661</v>
      </c>
      <c r="G68" s="173" t="n">
        <f aca="false">F68/'Dades generals - 2019'!$D$15</f>
        <v>0.088262785418614</v>
      </c>
      <c r="H68" s="70" t="n">
        <v>1286</v>
      </c>
      <c r="I68" s="174" t="n">
        <f aca="false">H68/'Dades generals - 2019'!$E$15</f>
        <v>0.0118315975416774</v>
      </c>
      <c r="J68" s="172" t="n">
        <v>0</v>
      </c>
      <c r="K68" s="174" t="n">
        <f aca="false">J68/'Dades generals - 2019'!$F$15</f>
        <v>0</v>
      </c>
      <c r="L68" s="172" t="n">
        <v>0</v>
      </c>
      <c r="M68" s="174" t="n">
        <f aca="false">L68/'Dades generals - 2019'!$G$15</f>
        <v>0</v>
      </c>
      <c r="N68" s="68" t="n">
        <v>2105</v>
      </c>
      <c r="O68" s="175" t="n">
        <f aca="false">N68/'Dades generals - 2019'!$H$15</f>
        <v>0.0188092536166486</v>
      </c>
      <c r="P68" s="68" t="n">
        <v>686</v>
      </c>
      <c r="Q68" s="175" t="n">
        <f aca="false">P68/'Dades generals - 2019'!$I$15</f>
        <v>0.00883849771307093</v>
      </c>
      <c r="R68" s="69" t="n">
        <v>888</v>
      </c>
      <c r="S68" s="175" t="n">
        <f aca="false">R68/'Dades generals - 2019'!$J$15</f>
        <v>0.0266498604483659</v>
      </c>
      <c r="T68" s="70" t="n">
        <f aca="false">N68+P68+R68</f>
        <v>3679</v>
      </c>
      <c r="U68" s="175" t="n">
        <f aca="false">T68/'Dades generals - 2019'!$K$15</f>
        <v>0.0165089365444763</v>
      </c>
      <c r="V68" s="176" t="n">
        <f aca="false">D68+F68+H68+J68+T68+L68</f>
        <v>15684</v>
      </c>
      <c r="W68" s="177" t="n">
        <f aca="false">V68/'Dades generals - 2019'!$L$15</f>
        <v>0.0189864913123849</v>
      </c>
      <c r="Y68" s="72" t="n">
        <v>262</v>
      </c>
      <c r="Z68" s="73" t="n">
        <v>1740</v>
      </c>
      <c r="AA68" s="73" t="n">
        <v>101</v>
      </c>
      <c r="AB68" s="73" t="n">
        <v>2</v>
      </c>
      <c r="AC68" s="73" t="n">
        <v>0</v>
      </c>
      <c r="AD68" s="73" t="n">
        <v>0</v>
      </c>
      <c r="AE68" s="73" t="n">
        <v>0</v>
      </c>
      <c r="AF68" s="73" t="n">
        <v>0</v>
      </c>
      <c r="AG68" s="73" t="n">
        <v>0</v>
      </c>
      <c r="AH68" s="74" t="n">
        <v>0</v>
      </c>
      <c r="AI68" s="75" t="n">
        <f aca="false">SUM(Y68:AH68)</f>
        <v>2105</v>
      </c>
      <c r="AJ68" s="76" t="n">
        <v>189</v>
      </c>
      <c r="AK68" s="73" t="n">
        <v>482</v>
      </c>
      <c r="AL68" s="73" t="n">
        <v>10</v>
      </c>
      <c r="AM68" s="73" t="n">
        <v>5</v>
      </c>
      <c r="AN68" s="73" t="n">
        <v>0</v>
      </c>
      <c r="AO68" s="73" t="n">
        <v>0</v>
      </c>
      <c r="AP68" s="73" t="n">
        <v>0</v>
      </c>
      <c r="AQ68" s="73" t="n">
        <v>0</v>
      </c>
      <c r="AR68" s="73" t="n">
        <v>0</v>
      </c>
      <c r="AS68" s="74" t="n">
        <v>0</v>
      </c>
      <c r="AT68" s="75" t="n">
        <f aca="false">SUM(AJ68:AS68)</f>
        <v>686</v>
      </c>
    </row>
    <row r="69" customFormat="false" ht="16.5" hidden="false" customHeight="true" outlineLevel="0" collapsed="false">
      <c r="B69" s="208"/>
      <c r="C69" s="77" t="s">
        <v>22</v>
      </c>
      <c r="D69" s="178" t="n">
        <f aca="false">SUM(D57:D68)</f>
        <v>144702</v>
      </c>
      <c r="E69" s="179" t="n">
        <f aca="false">D69/'Dades generals - 2019'!$C$16</f>
        <v>0.0254430403784437</v>
      </c>
      <c r="F69" s="81" t="n">
        <f aca="false">SUM(F57:F68)</f>
        <v>10915</v>
      </c>
      <c r="G69" s="179" t="n">
        <f aca="false">F69/'Dades generals - 2019'!$D$16</f>
        <v>0.102336439835737</v>
      </c>
      <c r="H69" s="82" t="n">
        <f aca="false">SUM(H57:H68)</f>
        <v>21559</v>
      </c>
      <c r="I69" s="180" t="n">
        <f aca="false">H69/'Dades generals - 2019'!$E$16</f>
        <v>0.0165462860844345</v>
      </c>
      <c r="J69" s="178" t="n">
        <f aca="false">SUM(J57:J68)</f>
        <v>0</v>
      </c>
      <c r="K69" s="180" t="n">
        <f aca="false">J69/'Dades generals - 2019'!$F$16</f>
        <v>0</v>
      </c>
      <c r="L69" s="178" t="n">
        <f aca="false">SUM(L57:L68)</f>
        <v>0</v>
      </c>
      <c r="M69" s="180" t="n">
        <f aca="false">L69/'Dades generals - 2019'!$G$16</f>
        <v>0</v>
      </c>
      <c r="N69" s="78" t="n">
        <f aca="false">SUM(N57:N68)</f>
        <v>33891</v>
      </c>
      <c r="O69" s="181" t="n">
        <f aca="false">N69/'Dades generals - 2019'!$H$16</f>
        <v>0.0239752628429055</v>
      </c>
      <c r="P69" s="78" t="n">
        <f aca="false">SUM(P57:P68)</f>
        <v>11018</v>
      </c>
      <c r="Q69" s="181" t="n">
        <f aca="false">P69/'Dades generals - 2019'!$I$16</f>
        <v>0.0121694892415221</v>
      </c>
      <c r="R69" s="81" t="n">
        <f aca="false">SUM(R57:R68)</f>
        <v>10123</v>
      </c>
      <c r="S69" s="181" t="n">
        <f aca="false">R69/'Dades generals - 2019'!$J$16</f>
        <v>0.0253904633389601</v>
      </c>
      <c r="T69" s="82" t="n">
        <f aca="false">N69+P69+R69</f>
        <v>55032</v>
      </c>
      <c r="U69" s="181" t="n">
        <f aca="false">T69/'Dades generals - 2019'!$K$16</f>
        <v>0.0202498184095547</v>
      </c>
      <c r="V69" s="122" t="n">
        <f aca="false">SUM(V57:V68)</f>
        <v>232208</v>
      </c>
      <c r="W69" s="180" t="n">
        <f aca="false">V69/'Dades generals - 2019'!$L$16</f>
        <v>0.022804261912754</v>
      </c>
      <c r="Y69" s="83" t="n">
        <f aca="false">SUM(Y57:Y68)</f>
        <v>4704</v>
      </c>
      <c r="Z69" s="84" t="n">
        <f aca="false">SUM(Z57:Z68)</f>
        <v>27201</v>
      </c>
      <c r="AA69" s="84" t="n">
        <f aca="false">SUM(AA57:AA68)</f>
        <v>1961</v>
      </c>
      <c r="AB69" s="84" t="n">
        <f aca="false">SUM(AB57:AB68)</f>
        <v>25</v>
      </c>
      <c r="AC69" s="84" t="n">
        <f aca="false">SUM(AC57:AC68)</f>
        <v>0</v>
      </c>
      <c r="AD69" s="84" t="n">
        <f aca="false">SUM(AD57:AD68)</f>
        <v>0</v>
      </c>
      <c r="AE69" s="84" t="n">
        <f aca="false">SUM(AE57:AE68)</f>
        <v>0</v>
      </c>
      <c r="AF69" s="84" t="n">
        <f aca="false">SUM(AF57:AF68)</f>
        <v>0</v>
      </c>
      <c r="AG69" s="84" t="n">
        <f aca="false">SUM(AG57:AG68)</f>
        <v>0</v>
      </c>
      <c r="AH69" s="85" t="n">
        <f aca="false">SUM(AH57:AH68)</f>
        <v>0</v>
      </c>
      <c r="AI69" s="86" t="n">
        <f aca="false">SUM(Y69:AH69)</f>
        <v>33891</v>
      </c>
      <c r="AJ69" s="83" t="n">
        <f aca="false">SUM(AJ57:AJ68)</f>
        <v>1968</v>
      </c>
      <c r="AK69" s="84" t="n">
        <f aca="false">SUM(AK57:AK68)</f>
        <v>8707</v>
      </c>
      <c r="AL69" s="84" t="n">
        <f aca="false">SUM(AL57:AL68)</f>
        <v>310</v>
      </c>
      <c r="AM69" s="84" t="n">
        <f aca="false">SUM(AM57:AM68)</f>
        <v>33</v>
      </c>
      <c r="AN69" s="84" t="n">
        <f aca="false">SUM(AN57:AN68)</f>
        <v>0</v>
      </c>
      <c r="AO69" s="84" t="n">
        <f aca="false">SUM(AO57:AO68)</f>
        <v>0</v>
      </c>
      <c r="AP69" s="84" t="n">
        <f aca="false">SUM(AP57:AP68)</f>
        <v>0</v>
      </c>
      <c r="AQ69" s="84" t="n">
        <f aca="false">SUM(AQ57:AQ68)</f>
        <v>0</v>
      </c>
      <c r="AR69" s="84" t="n">
        <f aca="false">SUM(AR57:AR68)</f>
        <v>0</v>
      </c>
      <c r="AS69" s="85" t="n">
        <f aca="false">SUM(AS57:AS68)</f>
        <v>0</v>
      </c>
      <c r="AT69" s="86" t="n">
        <f aca="false">SUM(AJ69:AS69)</f>
        <v>11018</v>
      </c>
    </row>
    <row r="70" customFormat="false" ht="16.5" hidden="false" customHeight="true" outlineLevel="0" collapsed="false">
      <c r="B70" s="182" t="s">
        <v>73</v>
      </c>
      <c r="C70" s="183" t="s">
        <v>41</v>
      </c>
      <c r="D70" s="184" t="n">
        <v>239767</v>
      </c>
      <c r="E70" s="185" t="n">
        <f aca="false">D70/'Dades generals - 2019'!$C$4</f>
        <v>0.509515956972064</v>
      </c>
      <c r="F70" s="209" t="n">
        <v>100</v>
      </c>
      <c r="G70" s="185" t="n">
        <f aca="false">F70/'Dades generals - 2019'!$D$4</f>
        <v>0.00902445627650934</v>
      </c>
      <c r="H70" s="187" t="n">
        <v>53761</v>
      </c>
      <c r="I70" s="158" t="n">
        <f aca="false">H70/'Dades generals - 2019'!$E$4</f>
        <v>0.488452173281</v>
      </c>
      <c r="J70" s="154" t="n">
        <v>549</v>
      </c>
      <c r="K70" s="158" t="n">
        <f aca="false">J70/'Dades generals - 2019'!$F$4</f>
        <v>0.180592105263158</v>
      </c>
      <c r="L70" s="154" t="n">
        <v>0</v>
      </c>
      <c r="M70" s="158" t="n">
        <f aca="false">L70/'Dades generals - 2019'!$G$4</f>
        <v>0</v>
      </c>
      <c r="N70" s="190" t="n">
        <v>66291</v>
      </c>
      <c r="O70" s="159" t="n">
        <f aca="false">N70/'Dades generals - 2019'!$H$4</f>
        <v>0.552222518409916</v>
      </c>
      <c r="P70" s="190" t="n">
        <v>44111</v>
      </c>
      <c r="Q70" s="159" t="n">
        <f aca="false">P70/'Dades generals - 2019'!$I$4</f>
        <v>0.577467370102243</v>
      </c>
      <c r="R70" s="156" t="n">
        <v>17404</v>
      </c>
      <c r="S70" s="159" t="n">
        <f aca="false">R70/'Dades generals - 2019'!$J$4</f>
        <v>0.555364094709299</v>
      </c>
      <c r="T70" s="157" t="n">
        <f aca="false">N70+P70+R70</f>
        <v>127806</v>
      </c>
      <c r="U70" s="159" t="n">
        <f aca="false">T70/'Dades generals - 2019'!$K$4</f>
        <v>0.561121135887676</v>
      </c>
      <c r="V70" s="160" t="n">
        <f aca="false">D70+F70+H70+J70+T70+L70</f>
        <v>421983</v>
      </c>
      <c r="W70" s="161" t="n">
        <f aca="false">V70/'Dades generals - 2019'!$L$4</f>
        <v>0.513029280319793</v>
      </c>
      <c r="Y70" s="191" t="n">
        <v>719</v>
      </c>
      <c r="Z70" s="192" t="n">
        <v>58839</v>
      </c>
      <c r="AA70" s="192" t="n">
        <v>1843</v>
      </c>
      <c r="AB70" s="192" t="n">
        <v>241</v>
      </c>
      <c r="AC70" s="192" t="n">
        <v>4627</v>
      </c>
      <c r="AD70" s="192" t="n">
        <v>22</v>
      </c>
      <c r="AE70" s="192" t="n">
        <v>0</v>
      </c>
      <c r="AF70" s="192" t="n">
        <v>0</v>
      </c>
      <c r="AG70" s="192" t="n">
        <v>0</v>
      </c>
      <c r="AH70" s="193" t="n">
        <v>0</v>
      </c>
      <c r="AI70" s="55" t="n">
        <f aca="false">SUM(Y70:AH70)</f>
        <v>66291</v>
      </c>
      <c r="AJ70" s="194" t="n">
        <v>51</v>
      </c>
      <c r="AK70" s="192" t="n">
        <v>40060</v>
      </c>
      <c r="AL70" s="192" t="n">
        <v>602</v>
      </c>
      <c r="AM70" s="192" t="n">
        <v>35</v>
      </c>
      <c r="AN70" s="192" t="n">
        <v>3279</v>
      </c>
      <c r="AO70" s="192" t="n">
        <v>84</v>
      </c>
      <c r="AP70" s="192" t="n">
        <v>0</v>
      </c>
      <c r="AQ70" s="192" t="n">
        <v>0</v>
      </c>
      <c r="AR70" s="192" t="n">
        <v>0</v>
      </c>
      <c r="AS70" s="193" t="n">
        <v>0</v>
      </c>
      <c r="AT70" s="55" t="n">
        <f aca="false">SUM(AJ70:AS70)</f>
        <v>44111</v>
      </c>
    </row>
    <row r="71" customFormat="false" ht="16.5" hidden="false" customHeight="true" outlineLevel="0" collapsed="false">
      <c r="B71" s="182"/>
      <c r="C71" s="56" t="s">
        <v>42</v>
      </c>
      <c r="D71" s="167" t="n">
        <v>215182</v>
      </c>
      <c r="E71" s="168" t="n">
        <f aca="false">D71/'Dades generals - 2019'!$C$5</f>
        <v>0.497692889473794</v>
      </c>
      <c r="F71" s="60" t="n">
        <v>110</v>
      </c>
      <c r="G71" s="168" t="n">
        <f aca="false">F71/'Dades generals - 2019'!$D$5</f>
        <v>0.0101382488479263</v>
      </c>
      <c r="H71" s="61" t="n">
        <v>50288</v>
      </c>
      <c r="I71" s="169" t="n">
        <f aca="false">H71/'Dades generals - 2019'!$E$5</f>
        <v>0.488807239572702</v>
      </c>
      <c r="J71" s="167" t="n">
        <v>594</v>
      </c>
      <c r="K71" s="169" t="n">
        <f aca="false">J71/'Dades generals - 2019'!$F$5</f>
        <v>0.180547112462006</v>
      </c>
      <c r="L71" s="167" t="n">
        <v>0</v>
      </c>
      <c r="M71" s="169" t="n">
        <f aca="false">L71/'Dades generals - 2019'!$G$5</f>
        <v>0</v>
      </c>
      <c r="N71" s="57" t="n">
        <v>65459</v>
      </c>
      <c r="O71" s="170" t="n">
        <f aca="false">N71/'Dades generals - 2019'!$H$5</f>
        <v>0.54071088129125</v>
      </c>
      <c r="P71" s="57" t="n">
        <v>50129</v>
      </c>
      <c r="Q71" s="170" t="n">
        <f aca="false">P71/'Dades generals - 2019'!$I$5</f>
        <v>0.525196965887185</v>
      </c>
      <c r="R71" s="60" t="n">
        <v>17088</v>
      </c>
      <c r="S71" s="170" t="n">
        <f aca="false">R71/'Dades generals - 2019'!$J$5</f>
        <v>0.556576118819621</v>
      </c>
      <c r="T71" s="61" t="n">
        <f aca="false">N71+P71+R71</f>
        <v>132676</v>
      </c>
      <c r="U71" s="170" t="n">
        <f aca="false">T71/'Dades generals - 2019'!$K$5</f>
        <v>0.536691328460303</v>
      </c>
      <c r="V71" s="160" t="n">
        <f aca="false">D71+F71+H71+J71+T71+L71</f>
        <v>398850</v>
      </c>
      <c r="W71" s="171" t="n">
        <f aca="false">V71/'Dades generals - 2019'!$L$5</f>
        <v>0.500697348318895</v>
      </c>
      <c r="Y71" s="52" t="n">
        <v>715</v>
      </c>
      <c r="Z71" s="63" t="n">
        <v>58252</v>
      </c>
      <c r="AA71" s="63" t="n">
        <v>1815</v>
      </c>
      <c r="AB71" s="63" t="n">
        <v>226</v>
      </c>
      <c r="AC71" s="63" t="n">
        <v>4358</v>
      </c>
      <c r="AD71" s="63" t="n">
        <v>93</v>
      </c>
      <c r="AE71" s="63" t="n">
        <v>0</v>
      </c>
      <c r="AF71" s="63" t="n">
        <v>0</v>
      </c>
      <c r="AG71" s="63" t="n">
        <v>0</v>
      </c>
      <c r="AH71" s="64" t="n">
        <v>0</v>
      </c>
      <c r="AI71" s="65" t="n">
        <f aca="false">SUM(Y71:AH71)</f>
        <v>65459</v>
      </c>
      <c r="AJ71" s="53" t="n">
        <v>47</v>
      </c>
      <c r="AK71" s="63" t="n">
        <v>46169</v>
      </c>
      <c r="AL71" s="63" t="n">
        <v>529</v>
      </c>
      <c r="AM71" s="63" t="n">
        <v>27</v>
      </c>
      <c r="AN71" s="63" t="n">
        <v>3263</v>
      </c>
      <c r="AO71" s="63" t="n">
        <v>94</v>
      </c>
      <c r="AP71" s="63" t="n">
        <v>0</v>
      </c>
      <c r="AQ71" s="63" t="n">
        <v>0</v>
      </c>
      <c r="AR71" s="63" t="n">
        <v>0</v>
      </c>
      <c r="AS71" s="64" t="n">
        <v>0</v>
      </c>
      <c r="AT71" s="65" t="n">
        <f aca="false">SUM(AJ71:AS71)</f>
        <v>50129</v>
      </c>
    </row>
    <row r="72" customFormat="false" ht="16.5" hidden="false" customHeight="true" outlineLevel="0" collapsed="false">
      <c r="B72" s="182"/>
      <c r="C72" s="56" t="s">
        <v>43</v>
      </c>
      <c r="D72" s="167" t="n">
        <v>276411</v>
      </c>
      <c r="E72" s="168" t="n">
        <f aca="false">D72/'Dades generals - 2019'!$C$6</f>
        <v>0.507711806033889</v>
      </c>
      <c r="F72" s="60" t="n">
        <v>118</v>
      </c>
      <c r="G72" s="168" t="n">
        <f aca="false">F72/'Dades generals - 2019'!$D$6</f>
        <v>0.0113965617152791</v>
      </c>
      <c r="H72" s="61" t="n">
        <v>64453</v>
      </c>
      <c r="I72" s="169" t="n">
        <f aca="false">H72/'Dades generals - 2019'!$E$6</f>
        <v>0.49411232578464</v>
      </c>
      <c r="J72" s="167" t="n">
        <v>565</v>
      </c>
      <c r="K72" s="169" t="n">
        <f aca="false">J72/'Dades generals - 2019'!$F$6</f>
        <v>0.174544331170837</v>
      </c>
      <c r="L72" s="167" t="n">
        <v>0</v>
      </c>
      <c r="M72" s="169" t="n">
        <f aca="false">L72/'Dades generals - 2019'!$G$6</f>
        <v>0</v>
      </c>
      <c r="N72" s="57" t="n">
        <v>68220</v>
      </c>
      <c r="O72" s="170" t="n">
        <f aca="false">N72/'Dades generals - 2019'!$H$6</f>
        <v>0.559675778558068</v>
      </c>
      <c r="P72" s="57" t="n">
        <v>50101</v>
      </c>
      <c r="Q72" s="170" t="n">
        <f aca="false">P72/'Dades generals - 2019'!$I$6</f>
        <v>0.562023243291753</v>
      </c>
      <c r="R72" s="60" t="n">
        <v>18445</v>
      </c>
      <c r="S72" s="170" t="n">
        <f aca="false">R72/'Dades generals - 2019'!$J$6</f>
        <v>0.565190746131454</v>
      </c>
      <c r="T72" s="61" t="n">
        <f aca="false">N72+P72+R72</f>
        <v>136766</v>
      </c>
      <c r="U72" s="170" t="n">
        <f aca="false">T72/'Dades generals - 2019'!$K$6</f>
        <v>0.561273192132014</v>
      </c>
      <c r="V72" s="160" t="n">
        <f aca="false">D72+F72+H72+J72+T72+L72</f>
        <v>478313</v>
      </c>
      <c r="W72" s="171" t="n">
        <f aca="false">V72/'Dades generals - 2019'!$L$6</f>
        <v>0.513140348599818</v>
      </c>
      <c r="Y72" s="52" t="n">
        <v>756</v>
      </c>
      <c r="Z72" s="63" t="n">
        <v>60863</v>
      </c>
      <c r="AA72" s="63" t="n">
        <v>1879</v>
      </c>
      <c r="AB72" s="63" t="n">
        <v>218</v>
      </c>
      <c r="AC72" s="63" t="n">
        <v>4385</v>
      </c>
      <c r="AD72" s="63" t="n">
        <v>119</v>
      </c>
      <c r="AE72" s="63" t="n">
        <v>0</v>
      </c>
      <c r="AF72" s="63" t="n">
        <v>0</v>
      </c>
      <c r="AG72" s="63" t="n">
        <v>0</v>
      </c>
      <c r="AH72" s="64" t="n">
        <v>0</v>
      </c>
      <c r="AI72" s="65" t="n">
        <f aca="false">SUM(Y72:AH72)</f>
        <v>68220</v>
      </c>
      <c r="AJ72" s="53" t="n">
        <v>103</v>
      </c>
      <c r="AK72" s="63" t="n">
        <v>46428</v>
      </c>
      <c r="AL72" s="63" t="n">
        <v>723</v>
      </c>
      <c r="AM72" s="63" t="n">
        <v>47</v>
      </c>
      <c r="AN72" s="63" t="n">
        <v>2753</v>
      </c>
      <c r="AO72" s="63" t="n">
        <v>47</v>
      </c>
      <c r="AP72" s="63" t="n">
        <v>0</v>
      </c>
      <c r="AQ72" s="63" t="n">
        <v>0</v>
      </c>
      <c r="AR72" s="63" t="n">
        <v>0</v>
      </c>
      <c r="AS72" s="64" t="n">
        <v>0</v>
      </c>
      <c r="AT72" s="65" t="n">
        <f aca="false">SUM(AJ72:AS72)</f>
        <v>50101</v>
      </c>
    </row>
    <row r="73" customFormat="false" ht="16.5" hidden="false" customHeight="true" outlineLevel="0" collapsed="false">
      <c r="B73" s="182"/>
      <c r="C73" s="56" t="s">
        <v>44</v>
      </c>
      <c r="D73" s="167" t="n">
        <v>214065</v>
      </c>
      <c r="E73" s="168" t="n">
        <f aca="false">D73/'Dades generals - 2019'!$C$7</f>
        <v>0.501667420501656</v>
      </c>
      <c r="F73" s="60" t="n">
        <v>111</v>
      </c>
      <c r="G73" s="168" t="n">
        <f aca="false">F73/'Dades generals - 2019'!$D$7</f>
        <v>0.0131066241586964</v>
      </c>
      <c r="H73" s="61" t="n">
        <v>47596</v>
      </c>
      <c r="I73" s="169" t="n">
        <f aca="false">H73/'Dades generals - 2019'!$E$7</f>
        <v>0.485059720353838</v>
      </c>
      <c r="J73" s="167" t="n">
        <v>461</v>
      </c>
      <c r="K73" s="169" t="n">
        <f aca="false">J73/'Dades generals - 2019'!$F$7</f>
        <v>0.151644736842105</v>
      </c>
      <c r="L73" s="167" t="n">
        <v>0</v>
      </c>
      <c r="M73" s="169" t="n">
        <f aca="false">L73/'Dades generals - 2019'!$G$7</f>
        <v>0</v>
      </c>
      <c r="N73" s="57" t="n">
        <v>61729</v>
      </c>
      <c r="O73" s="170" t="n">
        <f aca="false">N73/'Dades generals - 2019'!$H$7</f>
        <v>0.555131883054399</v>
      </c>
      <c r="P73" s="57" t="n">
        <v>39107</v>
      </c>
      <c r="Q73" s="170" t="n">
        <f aca="false">P73/'Dades generals - 2019'!$I$7</f>
        <v>0.562941743799393</v>
      </c>
      <c r="R73" s="60" t="n">
        <v>17207</v>
      </c>
      <c r="S73" s="170" t="n">
        <f aca="false">R73/'Dades generals - 2019'!$J$7</f>
        <v>0.55393876959727</v>
      </c>
      <c r="T73" s="61" t="n">
        <f aca="false">N73+P73+R73</f>
        <v>118043</v>
      </c>
      <c r="U73" s="170" t="n">
        <f aca="false">T73/'Dades generals - 2019'!$K$7</f>
        <v>0.557519281723335</v>
      </c>
      <c r="V73" s="160" t="n">
        <f aca="false">D73+F73+H73+J73+T73+L73</f>
        <v>380276</v>
      </c>
      <c r="W73" s="171" t="n">
        <f aca="false">V73/'Dades generals - 2019'!$L$7</f>
        <v>0.508343481684176</v>
      </c>
      <c r="Y73" s="52" t="n">
        <v>706</v>
      </c>
      <c r="Z73" s="63" t="n">
        <v>55164</v>
      </c>
      <c r="AA73" s="63" t="n">
        <v>1542</v>
      </c>
      <c r="AB73" s="63" t="n">
        <v>169</v>
      </c>
      <c r="AC73" s="63" t="n">
        <v>4032</v>
      </c>
      <c r="AD73" s="63" t="n">
        <v>116</v>
      </c>
      <c r="AE73" s="63" t="n">
        <v>0</v>
      </c>
      <c r="AF73" s="63" t="n">
        <v>0</v>
      </c>
      <c r="AG73" s="63" t="n">
        <v>0</v>
      </c>
      <c r="AH73" s="64" t="n">
        <v>0</v>
      </c>
      <c r="AI73" s="65" t="n">
        <f aca="false">SUM(Y73:AH73)</f>
        <v>61729</v>
      </c>
      <c r="AJ73" s="53" t="n">
        <v>57</v>
      </c>
      <c r="AK73" s="63" t="n">
        <v>36238</v>
      </c>
      <c r="AL73" s="63" t="n">
        <v>663</v>
      </c>
      <c r="AM73" s="63" t="n">
        <v>34</v>
      </c>
      <c r="AN73" s="63" t="n">
        <v>2078</v>
      </c>
      <c r="AO73" s="63" t="n">
        <v>37</v>
      </c>
      <c r="AP73" s="63" t="n">
        <v>0</v>
      </c>
      <c r="AQ73" s="63" t="n">
        <v>0</v>
      </c>
      <c r="AR73" s="63" t="n">
        <v>0</v>
      </c>
      <c r="AS73" s="64" t="n">
        <v>0</v>
      </c>
      <c r="AT73" s="65" t="n">
        <f aca="false">SUM(AJ73:AS73)</f>
        <v>39107</v>
      </c>
    </row>
    <row r="74" customFormat="false" ht="16.5" hidden="false" customHeight="true" outlineLevel="0" collapsed="false">
      <c r="B74" s="182"/>
      <c r="C74" s="56" t="s">
        <v>45</v>
      </c>
      <c r="D74" s="167" t="n">
        <v>237295</v>
      </c>
      <c r="E74" s="168" t="n">
        <f aca="false">D74/'Dades generals - 2019'!$C$8</f>
        <v>0.491659432165937</v>
      </c>
      <c r="F74" s="60" t="n">
        <v>155</v>
      </c>
      <c r="G74" s="168" t="n">
        <f aca="false">F74/'Dades generals - 2019'!$D$8</f>
        <v>0.0151945887658073</v>
      </c>
      <c r="H74" s="61" t="n">
        <v>59081</v>
      </c>
      <c r="I74" s="169" t="n">
        <f aca="false">H74/'Dades generals - 2019'!$E$8</f>
        <v>0.481495969943685</v>
      </c>
      <c r="J74" s="167" t="n">
        <v>624</v>
      </c>
      <c r="K74" s="169" t="n">
        <f aca="false">J74/'Dades generals - 2019'!$F$8</f>
        <v>0.171240395170143</v>
      </c>
      <c r="L74" s="167" t="n">
        <v>0</v>
      </c>
      <c r="M74" s="169" t="n">
        <f aca="false">L74/'Dades generals - 2019'!$G$8</f>
        <v>0</v>
      </c>
      <c r="N74" s="57" t="n">
        <v>75131</v>
      </c>
      <c r="O74" s="170" t="n">
        <f aca="false">N74/'Dades generals - 2019'!$H$8</f>
        <v>0.551744143350224</v>
      </c>
      <c r="P74" s="57" t="n">
        <v>46318</v>
      </c>
      <c r="Q74" s="170" t="n">
        <f aca="false">P74/'Dades generals - 2019'!$I$8</f>
        <v>0.550618164526866</v>
      </c>
      <c r="R74" s="60" t="n">
        <v>20274</v>
      </c>
      <c r="S74" s="170" t="n">
        <f aca="false">R74/'Dades generals - 2019'!$J$8</f>
        <v>0.555147864184009</v>
      </c>
      <c r="T74" s="61" t="n">
        <f aca="false">N74+P74+R74</f>
        <v>141723</v>
      </c>
      <c r="U74" s="170" t="n">
        <f aca="false">T74/'Dades generals - 2019'!$K$8</f>
        <v>0.551859351271368</v>
      </c>
      <c r="V74" s="160" t="n">
        <f aca="false">D74+F74+H74+J74+T74+L74</f>
        <v>438878</v>
      </c>
      <c r="W74" s="171" t="n">
        <f aca="false">V74/'Dades generals - 2019'!$L$8</f>
        <v>0.50100285502609</v>
      </c>
      <c r="Y74" s="52" t="n">
        <v>915</v>
      </c>
      <c r="Z74" s="63" t="n">
        <v>67308</v>
      </c>
      <c r="AA74" s="63" t="n">
        <v>1835</v>
      </c>
      <c r="AB74" s="63" t="n">
        <v>218</v>
      </c>
      <c r="AC74" s="63" t="n">
        <v>4721</v>
      </c>
      <c r="AD74" s="63" t="n">
        <v>134</v>
      </c>
      <c r="AE74" s="63" t="n">
        <v>0</v>
      </c>
      <c r="AF74" s="63" t="n">
        <v>0</v>
      </c>
      <c r="AG74" s="63" t="n">
        <v>0</v>
      </c>
      <c r="AH74" s="64" t="n">
        <v>0</v>
      </c>
      <c r="AI74" s="65" t="n">
        <f aca="false">SUM(Y74:AH74)</f>
        <v>75131</v>
      </c>
      <c r="AJ74" s="53" t="n">
        <v>67</v>
      </c>
      <c r="AK74" s="63" t="n">
        <v>42370</v>
      </c>
      <c r="AL74" s="63" t="n">
        <v>669</v>
      </c>
      <c r="AM74" s="63" t="n">
        <v>26</v>
      </c>
      <c r="AN74" s="63" t="n">
        <v>3055</v>
      </c>
      <c r="AO74" s="63" t="n">
        <v>131</v>
      </c>
      <c r="AP74" s="63" t="n">
        <v>0</v>
      </c>
      <c r="AQ74" s="63" t="n">
        <v>0</v>
      </c>
      <c r="AR74" s="63" t="n">
        <v>0</v>
      </c>
      <c r="AS74" s="64" t="n">
        <v>0</v>
      </c>
      <c r="AT74" s="65" t="n">
        <f aca="false">SUM(AJ74:AS74)</f>
        <v>46318</v>
      </c>
    </row>
    <row r="75" customFormat="false" ht="16.5" hidden="false" customHeight="true" outlineLevel="0" collapsed="false">
      <c r="B75" s="182"/>
      <c r="C75" s="56" t="s">
        <v>46</v>
      </c>
      <c r="D75" s="167" t="n">
        <v>232961</v>
      </c>
      <c r="E75" s="168" t="n">
        <f aca="false">D75/'Dades generals - 2019'!$C$9</f>
        <v>0.487842725005392</v>
      </c>
      <c r="F75" s="60" t="n">
        <v>172</v>
      </c>
      <c r="G75" s="168" t="n">
        <f aca="false">F75/'Dades generals - 2019'!$D$9</f>
        <v>0.0201263749122396</v>
      </c>
      <c r="H75" s="61" t="n">
        <v>54386</v>
      </c>
      <c r="I75" s="169" t="n">
        <f aca="false">H75/'Dades generals - 2019'!$E$9</f>
        <v>0.482030010547121</v>
      </c>
      <c r="J75" s="167" t="n">
        <v>479</v>
      </c>
      <c r="K75" s="169" t="n">
        <f aca="false">J75/'Dades generals - 2019'!$F$9</f>
        <v>0.168780831571529</v>
      </c>
      <c r="L75" s="167" t="n">
        <v>0</v>
      </c>
      <c r="M75" s="169" t="n">
        <f aca="false">L75/'Dades generals - 2019'!$G$9</f>
        <v>0</v>
      </c>
      <c r="N75" s="57" t="n">
        <v>64685</v>
      </c>
      <c r="O75" s="170" t="n">
        <f aca="false">N75/'Dades generals - 2019'!$H$9</f>
        <v>0.560057837000095</v>
      </c>
      <c r="P75" s="57" t="n">
        <v>29423</v>
      </c>
      <c r="Q75" s="170" t="n">
        <f aca="false">P75/'Dades generals - 2019'!$I$9</f>
        <v>0.60596012851141</v>
      </c>
      <c r="R75" s="60" t="n">
        <v>18727</v>
      </c>
      <c r="S75" s="170" t="n">
        <f aca="false">R75/'Dades generals - 2019'!$J$9</f>
        <v>0.560940542159652</v>
      </c>
      <c r="T75" s="61" t="n">
        <f aca="false">N75+P75+R75</f>
        <v>112835</v>
      </c>
      <c r="U75" s="170" t="n">
        <f aca="false">T75/'Dades generals - 2019'!$K$9</f>
        <v>0.571495861992119</v>
      </c>
      <c r="V75" s="160" t="n">
        <f aca="false">D75+F75+H75+J75+T75+L75</f>
        <v>400833</v>
      </c>
      <c r="W75" s="171" t="n">
        <f aca="false">V75/'Dades generals - 2019'!$L$9</f>
        <v>0.50155408905606</v>
      </c>
      <c r="Y75" s="52" t="n">
        <v>783</v>
      </c>
      <c r="Z75" s="63" t="n">
        <v>58304</v>
      </c>
      <c r="AA75" s="63" t="n">
        <v>1669</v>
      </c>
      <c r="AB75" s="63" t="n">
        <v>192</v>
      </c>
      <c r="AC75" s="63" t="n">
        <v>3657</v>
      </c>
      <c r="AD75" s="63" t="n">
        <v>80</v>
      </c>
      <c r="AE75" s="63" t="n">
        <v>0</v>
      </c>
      <c r="AF75" s="63" t="n">
        <v>0</v>
      </c>
      <c r="AG75" s="63" t="n">
        <v>0</v>
      </c>
      <c r="AH75" s="64" t="n">
        <v>0</v>
      </c>
      <c r="AI75" s="65" t="n">
        <f aca="false">SUM(Y75:AH75)</f>
        <v>64685</v>
      </c>
      <c r="AJ75" s="53" t="n">
        <v>39</v>
      </c>
      <c r="AK75" s="63" t="n">
        <v>27354</v>
      </c>
      <c r="AL75" s="63" t="n">
        <v>552</v>
      </c>
      <c r="AM75" s="63" t="n">
        <v>45</v>
      </c>
      <c r="AN75" s="63" t="n">
        <v>1365</v>
      </c>
      <c r="AO75" s="63" t="n">
        <v>68</v>
      </c>
      <c r="AP75" s="63" t="n">
        <v>0</v>
      </c>
      <c r="AQ75" s="63" t="n">
        <v>0</v>
      </c>
      <c r="AR75" s="63" t="n">
        <v>0</v>
      </c>
      <c r="AS75" s="64" t="n">
        <v>0</v>
      </c>
      <c r="AT75" s="65" t="n">
        <f aca="false">SUM(AJ75:AS75)</f>
        <v>29423</v>
      </c>
    </row>
    <row r="76" customFormat="false" ht="16.5" hidden="false" customHeight="true" outlineLevel="0" collapsed="false">
      <c r="B76" s="182"/>
      <c r="C76" s="56" t="s">
        <v>47</v>
      </c>
      <c r="D76" s="167" t="n">
        <v>243814</v>
      </c>
      <c r="E76" s="168" t="n">
        <f aca="false">D76/'Dades generals - 2019'!$C$10</f>
        <v>0.459880641607943</v>
      </c>
      <c r="F76" s="60" t="n">
        <v>202</v>
      </c>
      <c r="G76" s="168" t="n">
        <f aca="false">F76/'Dades generals - 2019'!$D$10</f>
        <v>0.024156900263095</v>
      </c>
      <c r="H76" s="61" t="n">
        <v>49328</v>
      </c>
      <c r="I76" s="169" t="n">
        <f aca="false">H76/'Dades generals - 2019'!$E$10</f>
        <v>0.453074195859434</v>
      </c>
      <c r="J76" s="167" t="n">
        <v>490</v>
      </c>
      <c r="K76" s="169" t="n">
        <f aca="false">J76/'Dades generals - 2019'!$F$10</f>
        <v>0.196392785571142</v>
      </c>
      <c r="L76" s="167" t="n">
        <v>0</v>
      </c>
      <c r="M76" s="169" t="n">
        <f aca="false">L76/'Dades generals - 2019'!$G$10</f>
        <v>0</v>
      </c>
      <c r="N76" s="57" t="n">
        <v>63916</v>
      </c>
      <c r="O76" s="170" t="n">
        <f aca="false">N76/'Dades generals - 2019'!$H$10</f>
        <v>0.522719094507508</v>
      </c>
      <c r="P76" s="57" t="n">
        <v>23868</v>
      </c>
      <c r="Q76" s="170" t="n">
        <f aca="false">P76/'Dades generals - 2019'!$I$10</f>
        <v>0.600588812561335</v>
      </c>
      <c r="R76" s="60" t="n">
        <v>18954</v>
      </c>
      <c r="S76" s="170" t="n">
        <f aca="false">R76/'Dades generals - 2019'!$J$10</f>
        <v>0.543156808803301</v>
      </c>
      <c r="T76" s="61" t="n">
        <f aca="false">N76+P76+R76</f>
        <v>106738</v>
      </c>
      <c r="U76" s="170" t="n">
        <f aca="false">T76/'Dades generals - 2019'!$K$10</f>
        <v>0.542056644304845</v>
      </c>
      <c r="V76" s="160" t="n">
        <f aca="false">D76+F76+H76+J76+T76+L76</f>
        <v>400572</v>
      </c>
      <c r="W76" s="171" t="n">
        <f aca="false">V76/'Dades generals - 2019'!$L$10</f>
        <v>0.473035337241324</v>
      </c>
      <c r="Y76" s="52" t="n">
        <v>845</v>
      </c>
      <c r="Z76" s="63" t="n">
        <v>57288</v>
      </c>
      <c r="AA76" s="63" t="n">
        <v>1966</v>
      </c>
      <c r="AB76" s="63" t="n">
        <v>124</v>
      </c>
      <c r="AC76" s="63" t="n">
        <v>3536</v>
      </c>
      <c r="AD76" s="63" t="n">
        <v>157</v>
      </c>
      <c r="AE76" s="63" t="n">
        <v>0</v>
      </c>
      <c r="AF76" s="63" t="n">
        <v>0</v>
      </c>
      <c r="AG76" s="63" t="n">
        <v>0</v>
      </c>
      <c r="AH76" s="64" t="n">
        <v>0</v>
      </c>
      <c r="AI76" s="65" t="n">
        <f aca="false">SUM(Y76:AH76)</f>
        <v>63916</v>
      </c>
      <c r="AJ76" s="53" t="n">
        <v>46</v>
      </c>
      <c r="AK76" s="63" t="n">
        <v>22122</v>
      </c>
      <c r="AL76" s="63" t="n">
        <v>443</v>
      </c>
      <c r="AM76" s="63" t="n">
        <v>20</v>
      </c>
      <c r="AN76" s="63" t="n">
        <v>1237</v>
      </c>
      <c r="AO76" s="63" t="n">
        <v>0</v>
      </c>
      <c r="AP76" s="63" t="n">
        <v>0</v>
      </c>
      <c r="AQ76" s="63" t="n">
        <v>0</v>
      </c>
      <c r="AR76" s="63" t="n">
        <v>0</v>
      </c>
      <c r="AS76" s="64" t="n">
        <v>0</v>
      </c>
      <c r="AT76" s="65" t="n">
        <f aca="false">SUM(AJ76:AS76)</f>
        <v>23868</v>
      </c>
    </row>
    <row r="77" customFormat="false" ht="16.5" hidden="false" customHeight="true" outlineLevel="0" collapsed="false">
      <c r="B77" s="182"/>
      <c r="C77" s="56" t="s">
        <v>48</v>
      </c>
      <c r="D77" s="167" t="n">
        <v>185768</v>
      </c>
      <c r="E77" s="168" t="n">
        <f aca="false">D77/'Dades generals - 2019'!$C$11</f>
        <v>0.466842914727435</v>
      </c>
      <c r="F77" s="60" t="n">
        <v>146</v>
      </c>
      <c r="G77" s="168" t="n">
        <f aca="false">F77/'Dades generals - 2019'!$D$11</f>
        <v>0.0263347763347763</v>
      </c>
      <c r="H77" s="61" t="n">
        <v>33756</v>
      </c>
      <c r="I77" s="169" t="n">
        <f aca="false">H77/'Dades generals - 2019'!$E$11</f>
        <v>0.444860305745915</v>
      </c>
      <c r="J77" s="167" t="n">
        <v>281</v>
      </c>
      <c r="K77" s="169" t="n">
        <f aca="false">J77/'Dades generals - 2019'!$F$11</f>
        <v>0.455429497568882</v>
      </c>
      <c r="L77" s="167" t="n">
        <v>0</v>
      </c>
      <c r="M77" s="169" t="n">
        <f aca="false">L77/'Dades generals - 2019'!$G$11</f>
        <v>0</v>
      </c>
      <c r="N77" s="57" t="n">
        <v>41993</v>
      </c>
      <c r="O77" s="170" t="n">
        <f aca="false">N77/'Dades generals - 2019'!$H$11</f>
        <v>0.543704279148055</v>
      </c>
      <c r="P77" s="57" t="n">
        <v>14624</v>
      </c>
      <c r="Q77" s="170" t="n">
        <f aca="false">P77/'Dades generals - 2019'!$I$11</f>
        <v>0.590677760723806</v>
      </c>
      <c r="R77" s="60" t="n">
        <v>13733</v>
      </c>
      <c r="S77" s="170" t="n">
        <f aca="false">R77/'Dades generals - 2019'!$J$11</f>
        <v>0.541714330795629</v>
      </c>
      <c r="T77" s="61" t="n">
        <f aca="false">N77+P77+R77</f>
        <v>70350</v>
      </c>
      <c r="U77" s="170" t="n">
        <f aca="false">T77/'Dades generals - 2019'!$K$11</f>
        <v>0.552440633245383</v>
      </c>
      <c r="V77" s="160" t="n">
        <f aca="false">D77+F77+H77+J77+T77+L77</f>
        <v>290301</v>
      </c>
      <c r="W77" s="171" t="n">
        <f aca="false">V77/'Dades generals - 2019'!$L$11</f>
        <v>0.478012016946892</v>
      </c>
      <c r="Y77" s="52" t="n">
        <v>385</v>
      </c>
      <c r="Z77" s="63" t="n">
        <v>37708</v>
      </c>
      <c r="AA77" s="63" t="n">
        <v>1443</v>
      </c>
      <c r="AB77" s="63" t="n">
        <v>92</v>
      </c>
      <c r="AC77" s="63" t="n">
        <v>2318</v>
      </c>
      <c r="AD77" s="63" t="n">
        <v>47</v>
      </c>
      <c r="AE77" s="63" t="n">
        <v>0</v>
      </c>
      <c r="AF77" s="63" t="n">
        <v>0</v>
      </c>
      <c r="AG77" s="63" t="n">
        <v>0</v>
      </c>
      <c r="AH77" s="64" t="n">
        <v>0</v>
      </c>
      <c r="AI77" s="65" t="n">
        <f aca="false">SUM(Y77:AH77)</f>
        <v>41993</v>
      </c>
      <c r="AJ77" s="53" t="n">
        <v>42</v>
      </c>
      <c r="AK77" s="63" t="n">
        <v>13586</v>
      </c>
      <c r="AL77" s="63" t="n">
        <v>211</v>
      </c>
      <c r="AM77" s="63" t="n">
        <v>44</v>
      </c>
      <c r="AN77" s="63" t="n">
        <v>740</v>
      </c>
      <c r="AO77" s="63" t="n">
        <v>1</v>
      </c>
      <c r="AP77" s="63" t="n">
        <v>0</v>
      </c>
      <c r="AQ77" s="63" t="n">
        <v>0</v>
      </c>
      <c r="AR77" s="63" t="n">
        <v>0</v>
      </c>
      <c r="AS77" s="64" t="n">
        <v>0</v>
      </c>
      <c r="AT77" s="65" t="n">
        <f aca="false">SUM(AJ77:AS77)</f>
        <v>14624</v>
      </c>
    </row>
    <row r="78" customFormat="false" ht="16.5" hidden="false" customHeight="true" outlineLevel="0" collapsed="false">
      <c r="B78" s="182"/>
      <c r="C78" s="56" t="s">
        <v>49</v>
      </c>
      <c r="D78" s="167" t="n">
        <v>224670</v>
      </c>
      <c r="E78" s="168" t="n">
        <f aca="false">D78/'Dades generals - 2019'!$C$12</f>
        <v>0.474955288626188</v>
      </c>
      <c r="F78" s="60" t="n">
        <v>94</v>
      </c>
      <c r="G78" s="168" t="n">
        <f aca="false">F78/'Dades generals - 2019'!$D$12</f>
        <v>0.0110940634958102</v>
      </c>
      <c r="H78" s="61" t="n">
        <v>48719</v>
      </c>
      <c r="I78" s="169" t="n">
        <f aca="false">H78/'Dades generals - 2019'!$E$12</f>
        <v>0.485258670491444</v>
      </c>
      <c r="J78" s="167" t="n">
        <v>498</v>
      </c>
      <c r="K78" s="169" t="n">
        <f aca="false">J78/'Dades generals - 2019'!$F$12</f>
        <v>0.179978315865558</v>
      </c>
      <c r="L78" s="167" t="n">
        <v>0</v>
      </c>
      <c r="M78" s="169" t="n">
        <f aca="false">L78/'Dades generals - 2019'!$G$12</f>
        <v>0</v>
      </c>
      <c r="N78" s="57" t="n">
        <v>62393</v>
      </c>
      <c r="O78" s="170" t="n">
        <f aca="false">N78/'Dades generals - 2019'!$H$12</f>
        <v>0.547585613733303</v>
      </c>
      <c r="P78" s="57" t="n">
        <v>40794</v>
      </c>
      <c r="Q78" s="170" t="n">
        <f aca="false">P78/'Dades generals - 2019'!$I$12</f>
        <v>0.55604170926191</v>
      </c>
      <c r="R78" s="60" t="n">
        <v>19130</v>
      </c>
      <c r="S78" s="170" t="n">
        <f aca="false">R78/'Dades generals - 2019'!$J$12</f>
        <v>0.541588811505577</v>
      </c>
      <c r="T78" s="61" t="n">
        <f aca="false">N78+P78+R78</f>
        <v>122317</v>
      </c>
      <c r="U78" s="170" t="n">
        <f aca="false">T78/'Dades generals - 2019'!$K$12</f>
        <v>0.549420785252595</v>
      </c>
      <c r="V78" s="160" t="n">
        <f aca="false">D78+F78+H78+J78+T78+L78</f>
        <v>396298</v>
      </c>
      <c r="W78" s="171" t="n">
        <f aca="false">V78/'Dades generals - 2019'!$L$12</f>
        <v>0.490892492391314</v>
      </c>
      <c r="Y78" s="52" t="n">
        <v>705</v>
      </c>
      <c r="Z78" s="63" t="n">
        <v>56185</v>
      </c>
      <c r="AA78" s="63" t="n">
        <v>1976</v>
      </c>
      <c r="AB78" s="63" t="n">
        <v>139</v>
      </c>
      <c r="AC78" s="63" t="n">
        <v>3335</v>
      </c>
      <c r="AD78" s="63" t="n">
        <v>53</v>
      </c>
      <c r="AE78" s="63" t="n">
        <v>0</v>
      </c>
      <c r="AF78" s="63" t="n">
        <v>0</v>
      </c>
      <c r="AG78" s="63" t="n">
        <v>0</v>
      </c>
      <c r="AH78" s="64" t="n">
        <v>0</v>
      </c>
      <c r="AI78" s="65" t="n">
        <f aca="false">SUM(Y78:AH78)</f>
        <v>62393</v>
      </c>
      <c r="AJ78" s="53" t="n">
        <v>94</v>
      </c>
      <c r="AK78" s="63" t="n">
        <v>37550</v>
      </c>
      <c r="AL78" s="63" t="n">
        <v>447</v>
      </c>
      <c r="AM78" s="63" t="n">
        <v>34</v>
      </c>
      <c r="AN78" s="63" t="n">
        <v>2595</v>
      </c>
      <c r="AO78" s="63" t="n">
        <v>74</v>
      </c>
      <c r="AP78" s="63" t="n">
        <v>0</v>
      </c>
      <c r="AQ78" s="63" t="n">
        <v>0</v>
      </c>
      <c r="AR78" s="63" t="n">
        <v>0</v>
      </c>
      <c r="AS78" s="64" t="n">
        <v>0</v>
      </c>
      <c r="AT78" s="65" t="n">
        <f aca="false">SUM(AJ78:AS78)</f>
        <v>40794</v>
      </c>
    </row>
    <row r="79" customFormat="false" ht="16.5" hidden="false" customHeight="true" outlineLevel="0" collapsed="false">
      <c r="B79" s="182"/>
      <c r="C79" s="56" t="s">
        <v>50</v>
      </c>
      <c r="D79" s="167" t="n">
        <v>242260</v>
      </c>
      <c r="E79" s="168" t="n">
        <f aca="false">D79/'Dades generals - 2019'!$C$13</f>
        <v>0.483974077240872</v>
      </c>
      <c r="F79" s="60" t="n">
        <v>148</v>
      </c>
      <c r="G79" s="168" t="n">
        <f aca="false">F79/'Dades generals - 2019'!$D$13</f>
        <v>0.0161360662887048</v>
      </c>
      <c r="H79" s="61" t="n">
        <v>58570</v>
      </c>
      <c r="I79" s="169" t="n">
        <f aca="false">H79/'Dades generals - 2019'!$E$13</f>
        <v>0.491194230124119</v>
      </c>
      <c r="J79" s="167" t="n">
        <v>557</v>
      </c>
      <c r="K79" s="169" t="n">
        <f aca="false">J79/'Dades generals - 2019'!$F$13</f>
        <v>0.171068796068796</v>
      </c>
      <c r="L79" s="167" t="n">
        <v>0</v>
      </c>
      <c r="M79" s="169" t="n">
        <f aca="false">L79/'Dades generals - 2019'!$G$13</f>
        <v>0</v>
      </c>
      <c r="N79" s="57" t="n">
        <v>74586</v>
      </c>
      <c r="O79" s="170" t="n">
        <f aca="false">N79/'Dades generals - 2019'!$H$13</f>
        <v>0.558036181897081</v>
      </c>
      <c r="P79" s="57" t="n">
        <v>63132</v>
      </c>
      <c r="Q79" s="170" t="n">
        <f aca="false">P79/'Dades generals - 2019'!$I$13</f>
        <v>0.547194341879453</v>
      </c>
      <c r="R79" s="60" t="n">
        <v>20305</v>
      </c>
      <c r="S79" s="170" t="n">
        <f aca="false">R79/'Dades generals - 2019'!$J$13</f>
        <v>0.531488849335148</v>
      </c>
      <c r="T79" s="61" t="n">
        <f aca="false">N79+P79+R79</f>
        <v>158023</v>
      </c>
      <c r="U79" s="170" t="n">
        <f aca="false">T79/'Dades generals - 2019'!$K$13</f>
        <v>0.550150398975059</v>
      </c>
      <c r="V79" s="160" t="n">
        <f aca="false">D79+F79+H79+J79+T79+L79</f>
        <v>459558</v>
      </c>
      <c r="W79" s="171" t="n">
        <f aca="false">V79/'Dades generals - 2019'!$L$13</f>
        <v>0.499808584964349</v>
      </c>
      <c r="Y79" s="52" t="n">
        <v>863</v>
      </c>
      <c r="Z79" s="63" t="n">
        <v>66272</v>
      </c>
      <c r="AA79" s="63" t="n">
        <v>2189</v>
      </c>
      <c r="AB79" s="63" t="n">
        <v>227</v>
      </c>
      <c r="AC79" s="63" t="n">
        <v>4947</v>
      </c>
      <c r="AD79" s="63" t="n">
        <v>87</v>
      </c>
      <c r="AE79" s="63" t="n">
        <v>1</v>
      </c>
      <c r="AF79" s="63" t="n">
        <v>0</v>
      </c>
      <c r="AG79" s="63" t="n">
        <v>0</v>
      </c>
      <c r="AH79" s="64" t="n">
        <v>0</v>
      </c>
      <c r="AI79" s="65" t="n">
        <f aca="false">SUM(Y79:AH79)</f>
        <v>74586</v>
      </c>
      <c r="AJ79" s="53" t="n">
        <v>162</v>
      </c>
      <c r="AK79" s="63" t="n">
        <v>57053</v>
      </c>
      <c r="AL79" s="63" t="n">
        <v>573</v>
      </c>
      <c r="AM79" s="63" t="n">
        <v>69</v>
      </c>
      <c r="AN79" s="63" t="n">
        <v>5096</v>
      </c>
      <c r="AO79" s="63" t="n">
        <v>179</v>
      </c>
      <c r="AP79" s="63" t="n">
        <v>0</v>
      </c>
      <c r="AQ79" s="63" t="n">
        <v>0</v>
      </c>
      <c r="AR79" s="63" t="n">
        <v>0</v>
      </c>
      <c r="AS79" s="64" t="n">
        <v>0</v>
      </c>
      <c r="AT79" s="65" t="n">
        <f aca="false">SUM(AJ79:AS79)</f>
        <v>63132</v>
      </c>
    </row>
    <row r="80" customFormat="false" ht="16.5" hidden="false" customHeight="true" outlineLevel="0" collapsed="false">
      <c r="B80" s="182"/>
      <c r="C80" s="56" t="s">
        <v>51</v>
      </c>
      <c r="D80" s="167" t="n">
        <v>228167</v>
      </c>
      <c r="E80" s="168" t="n">
        <f aca="false">D80/'Dades generals - 2019'!$C$14</f>
        <v>0.488980279371992</v>
      </c>
      <c r="F80" s="60" t="n">
        <v>157</v>
      </c>
      <c r="G80" s="168" t="n">
        <f aca="false">F80/'Dades generals - 2019'!$D$14</f>
        <v>0.0193421214734508</v>
      </c>
      <c r="H80" s="61" t="n">
        <v>55529</v>
      </c>
      <c r="I80" s="169" t="n">
        <f aca="false">H80/'Dades generals - 2019'!$E$14</f>
        <v>0.492156202361116</v>
      </c>
      <c r="J80" s="167" t="n">
        <v>538</v>
      </c>
      <c r="K80" s="169" t="n">
        <f aca="false">J80/'Dades generals - 2019'!$F$14</f>
        <v>0.18943661971831</v>
      </c>
      <c r="L80" s="167" t="n">
        <v>0</v>
      </c>
      <c r="M80" s="169" t="n">
        <f aca="false">L80/'Dades generals - 2019'!$G$14</f>
        <v>0</v>
      </c>
      <c r="N80" s="57" t="n">
        <v>70863</v>
      </c>
      <c r="O80" s="170" t="n">
        <f aca="false">N80/'Dades generals - 2019'!$H$14</f>
        <v>0.550618895545351</v>
      </c>
      <c r="P80" s="57" t="n">
        <v>60876</v>
      </c>
      <c r="Q80" s="170" t="n">
        <f aca="false">P80/'Dades generals - 2019'!$I$14</f>
        <v>0.546453385037971</v>
      </c>
      <c r="R80" s="60" t="n">
        <v>19600</v>
      </c>
      <c r="S80" s="170" t="n">
        <f aca="false">R80/'Dades generals - 2019'!$J$14</f>
        <v>0.545110690844365</v>
      </c>
      <c r="T80" s="61" t="n">
        <f aca="false">N80+P80+R80</f>
        <v>151339</v>
      </c>
      <c r="U80" s="170" t="n">
        <f aca="false">T80/'Dades generals - 2019'!$K$14</f>
        <v>0.54822046331347</v>
      </c>
      <c r="V80" s="160" t="n">
        <f aca="false">D80+F80+H80+J80+T80+L80</f>
        <v>435730</v>
      </c>
      <c r="W80" s="171" t="n">
        <f aca="false">V80/'Dades generals - 2019'!$L$14</f>
        <v>0.502886464202535</v>
      </c>
      <c r="Y80" s="52" t="n">
        <v>765</v>
      </c>
      <c r="Z80" s="63" t="n">
        <v>63053</v>
      </c>
      <c r="AA80" s="63" t="n">
        <v>2102</v>
      </c>
      <c r="AB80" s="63" t="n">
        <v>213</v>
      </c>
      <c r="AC80" s="63" t="n">
        <v>4654</v>
      </c>
      <c r="AD80" s="63" t="n">
        <v>76</v>
      </c>
      <c r="AE80" s="63" t="n">
        <v>0</v>
      </c>
      <c r="AF80" s="63" t="n">
        <v>0</v>
      </c>
      <c r="AG80" s="63" t="n">
        <v>0</v>
      </c>
      <c r="AH80" s="64" t="n">
        <v>0</v>
      </c>
      <c r="AI80" s="65" t="n">
        <f aca="false">SUM(Y80:AH80)</f>
        <v>70863</v>
      </c>
      <c r="AJ80" s="53" t="n">
        <v>202</v>
      </c>
      <c r="AK80" s="63" t="n">
        <v>54679</v>
      </c>
      <c r="AL80" s="63" t="n">
        <v>640</v>
      </c>
      <c r="AM80" s="63" t="n">
        <v>117</v>
      </c>
      <c r="AN80" s="63" t="n">
        <v>4979</v>
      </c>
      <c r="AO80" s="63" t="n">
        <v>259</v>
      </c>
      <c r="AP80" s="63" t="n">
        <v>0</v>
      </c>
      <c r="AQ80" s="63" t="n">
        <v>0</v>
      </c>
      <c r="AR80" s="63" t="n">
        <v>0</v>
      </c>
      <c r="AS80" s="64" t="n">
        <v>0</v>
      </c>
      <c r="AT80" s="65" t="n">
        <f aca="false">SUM(AJ80:AS80)</f>
        <v>60876</v>
      </c>
    </row>
    <row r="81" customFormat="false" ht="16.5" hidden="false" customHeight="true" outlineLevel="0" collapsed="false">
      <c r="B81" s="182"/>
      <c r="C81" s="66" t="s">
        <v>52</v>
      </c>
      <c r="D81" s="172" t="n">
        <v>245591</v>
      </c>
      <c r="E81" s="173" t="n">
        <f aca="false">D81/'Dades generals - 2019'!$C$15</f>
        <v>0.506643754087234</v>
      </c>
      <c r="F81" s="69" t="n">
        <v>93</v>
      </c>
      <c r="G81" s="173" t="n">
        <f aca="false">F81/'Dades generals - 2019'!$D$15</f>
        <v>0.0124182133796234</v>
      </c>
      <c r="H81" s="70" t="n">
        <v>54953</v>
      </c>
      <c r="I81" s="174" t="n">
        <f aca="false">H81/'Dades generals - 2019'!$E$15</f>
        <v>0.505584587642145</v>
      </c>
      <c r="J81" s="172" t="n">
        <v>521</v>
      </c>
      <c r="K81" s="174" t="n">
        <f aca="false">J81/'Dades generals - 2019'!$F$15</f>
        <v>0.227510917030568</v>
      </c>
      <c r="L81" s="172" t="n">
        <v>0</v>
      </c>
      <c r="M81" s="174" t="n">
        <f aca="false">L81/'Dades generals - 2019'!$G$15</f>
        <v>0</v>
      </c>
      <c r="N81" s="68" t="n">
        <v>63840</v>
      </c>
      <c r="O81" s="175" t="n">
        <f aca="false">N81/'Dades generals - 2019'!$H$15</f>
        <v>0.570443112060261</v>
      </c>
      <c r="P81" s="68" t="n">
        <v>45853</v>
      </c>
      <c r="Q81" s="175" t="n">
        <f aca="false">P81/'Dades generals - 2019'!$I$15</f>
        <v>0.590774979063325</v>
      </c>
      <c r="R81" s="69" t="n">
        <v>18350</v>
      </c>
      <c r="S81" s="175" t="n">
        <f aca="false">R81/'Dades generals - 2019'!$J$15</f>
        <v>0.550703760391345</v>
      </c>
      <c r="T81" s="70" t="n">
        <f aca="false">N81+P81+R81</f>
        <v>128043</v>
      </c>
      <c r="U81" s="175" t="n">
        <f aca="false">T81/'Dades generals - 2019'!$K$15</f>
        <v>0.574572917087355</v>
      </c>
      <c r="V81" s="176" t="n">
        <f aca="false">D81+F81+H81+J81+T81+L81</f>
        <v>429201</v>
      </c>
      <c r="W81" s="177" t="n">
        <f aca="false">V81/'Dades generals - 2019'!$L$15</f>
        <v>0.519575430870117</v>
      </c>
      <c r="Y81" s="72" t="n">
        <v>716</v>
      </c>
      <c r="Z81" s="73" t="n">
        <v>56875</v>
      </c>
      <c r="AA81" s="73" t="n">
        <v>1974</v>
      </c>
      <c r="AB81" s="73" t="n">
        <v>315</v>
      </c>
      <c r="AC81" s="73" t="n">
        <v>3882</v>
      </c>
      <c r="AD81" s="73" t="n">
        <v>78</v>
      </c>
      <c r="AE81" s="73" t="n">
        <v>0</v>
      </c>
      <c r="AF81" s="73" t="n">
        <v>0</v>
      </c>
      <c r="AG81" s="73" t="n">
        <v>0</v>
      </c>
      <c r="AH81" s="74" t="n">
        <v>0</v>
      </c>
      <c r="AI81" s="75" t="n">
        <f aca="false">SUM(Y81:AH81)</f>
        <v>63840</v>
      </c>
      <c r="AJ81" s="76" t="n">
        <v>181</v>
      </c>
      <c r="AK81" s="73" t="n">
        <v>41611</v>
      </c>
      <c r="AL81" s="73" t="n">
        <v>472</v>
      </c>
      <c r="AM81" s="73" t="n">
        <v>101</v>
      </c>
      <c r="AN81" s="73" t="n">
        <v>3332</v>
      </c>
      <c r="AO81" s="73" t="n">
        <v>156</v>
      </c>
      <c r="AP81" s="73" t="n">
        <v>0</v>
      </c>
      <c r="AQ81" s="73" t="n">
        <v>0</v>
      </c>
      <c r="AR81" s="73" t="n">
        <v>0</v>
      </c>
      <c r="AS81" s="74" t="n">
        <v>0</v>
      </c>
      <c r="AT81" s="75" t="n">
        <f aca="false">SUM(AJ81:AS81)</f>
        <v>45853</v>
      </c>
    </row>
    <row r="82" customFormat="false" ht="16.5" hidden="false" customHeight="true" outlineLevel="0" collapsed="false">
      <c r="B82" s="182"/>
      <c r="C82" s="77" t="s">
        <v>22</v>
      </c>
      <c r="D82" s="203" t="n">
        <f aca="false">SUM(D70:D81)</f>
        <v>2785951</v>
      </c>
      <c r="E82" s="204" t="n">
        <f aca="false">D82/'Dades generals - 2019'!$C$16</f>
        <v>0.489855453175255</v>
      </c>
      <c r="F82" s="205" t="n">
        <f aca="false">SUM(F70:F81)</f>
        <v>1606</v>
      </c>
      <c r="G82" s="204" t="n">
        <f aca="false">F82/'Dades generals - 2019'!$D$16</f>
        <v>0.0150574734197154</v>
      </c>
      <c r="H82" s="206" t="n">
        <f aca="false">SUM(H70:H81)</f>
        <v>630420</v>
      </c>
      <c r="I82" s="180" t="n">
        <f aca="false">H82/'Dades generals - 2019'!$E$16</f>
        <v>0.483840144410649</v>
      </c>
      <c r="J82" s="178" t="n">
        <f aca="false">SUM(J70:J81)</f>
        <v>6157</v>
      </c>
      <c r="K82" s="180" t="n">
        <f aca="false">J82/'Dades generals - 2019'!$F$16</f>
        <v>0.18459555075853</v>
      </c>
      <c r="L82" s="178" t="n">
        <f aca="false">SUM(L70:L81)</f>
        <v>0</v>
      </c>
      <c r="M82" s="180" t="n">
        <f aca="false">L82/'Dades generals - 2019'!$G$16</f>
        <v>0</v>
      </c>
      <c r="N82" s="78" t="n">
        <f aca="false">SUM(N70:N81)</f>
        <v>779106</v>
      </c>
      <c r="O82" s="181" t="n">
        <f aca="false">N82/'Dades generals - 2019'!$H$16</f>
        <v>0.551157272800587</v>
      </c>
      <c r="P82" s="78" t="n">
        <f aca="false">SUM(P70:P81)</f>
        <v>508336</v>
      </c>
      <c r="Q82" s="181" t="n">
        <f aca="false">P82/'Dades generals - 2019'!$I$16</f>
        <v>0.561462105924701</v>
      </c>
      <c r="R82" s="81" t="n">
        <f aca="false">SUM(R70:R81)</f>
        <v>219217</v>
      </c>
      <c r="S82" s="181" t="n">
        <f aca="false">R82/'Dades generals - 2019'!$J$16</f>
        <v>0.549839099256822</v>
      </c>
      <c r="T82" s="82" t="n">
        <f aca="false">N82+P82+R82</f>
        <v>1506659</v>
      </c>
      <c r="U82" s="181" t="n">
        <f aca="false">T82/'Dades generals - 2019'!$K$16</f>
        <v>0.554396917341207</v>
      </c>
      <c r="V82" s="122" t="n">
        <f aca="false">SUM(V70:V81)</f>
        <v>4930793</v>
      </c>
      <c r="W82" s="180" t="n">
        <f aca="false">V82/'Dades generals - 2019'!$L$16</f>
        <v>0.484234371811368</v>
      </c>
      <c r="Y82" s="83" t="n">
        <f aca="false">SUM(Y70:Y81)</f>
        <v>8873</v>
      </c>
      <c r="Z82" s="84" t="n">
        <f aca="false">SUM(Z70:Z81)</f>
        <v>696111</v>
      </c>
      <c r="AA82" s="84" t="n">
        <f aca="false">SUM(AA70:AA81)</f>
        <v>22233</v>
      </c>
      <c r="AB82" s="84" t="n">
        <f aca="false">SUM(AB70:AB81)</f>
        <v>2374</v>
      </c>
      <c r="AC82" s="84" t="n">
        <f aca="false">SUM(AC70:AC81)</f>
        <v>48452</v>
      </c>
      <c r="AD82" s="84" t="n">
        <f aca="false">SUM(AD70:AD81)</f>
        <v>1062</v>
      </c>
      <c r="AE82" s="84" t="n">
        <f aca="false">SUM(AE70:AE81)</f>
        <v>1</v>
      </c>
      <c r="AF82" s="84" t="n">
        <f aca="false">SUM(AF70:AF81)</f>
        <v>0</v>
      </c>
      <c r="AG82" s="84" t="n">
        <f aca="false">SUM(AG70:AG81)</f>
        <v>0</v>
      </c>
      <c r="AH82" s="85" t="n">
        <f aca="false">SUM(AH70:AH81)</f>
        <v>0</v>
      </c>
      <c r="AI82" s="86" t="n">
        <f aca="false">SUM(Y82:AH82)</f>
        <v>779106</v>
      </c>
      <c r="AJ82" s="83" t="n">
        <f aca="false">SUM(AJ70:AJ81)</f>
        <v>1091</v>
      </c>
      <c r="AK82" s="84" t="n">
        <f aca="false">SUM(AK70:AK81)</f>
        <v>465220</v>
      </c>
      <c r="AL82" s="84" t="n">
        <f aca="false">SUM(AL70:AL81)</f>
        <v>6524</v>
      </c>
      <c r="AM82" s="84" t="n">
        <f aca="false">SUM(AM70:AM81)</f>
        <v>599</v>
      </c>
      <c r="AN82" s="84" t="n">
        <f aca="false">SUM(AN70:AN81)</f>
        <v>33772</v>
      </c>
      <c r="AO82" s="84" t="n">
        <f aca="false">SUM(AO70:AO81)</f>
        <v>1130</v>
      </c>
      <c r="AP82" s="84" t="n">
        <f aca="false">SUM(AP70:AP81)</f>
        <v>0</v>
      </c>
      <c r="AQ82" s="84" t="n">
        <f aca="false">SUM(AQ70:AQ81)</f>
        <v>0</v>
      </c>
      <c r="AR82" s="84" t="n">
        <f aca="false">SUM(AR70:AR81)</f>
        <v>0</v>
      </c>
      <c r="AS82" s="85" t="n">
        <f aca="false">SUM(AS70:AS81)</f>
        <v>0</v>
      </c>
      <c r="AT82" s="86" t="n">
        <f aca="false">SUM(AJ82:AS82)</f>
        <v>508336</v>
      </c>
    </row>
    <row r="83" customFormat="false" ht="16.5" hidden="false" customHeight="true" outlineLevel="0" collapsed="false">
      <c r="B83" s="210" t="s">
        <v>74</v>
      </c>
      <c r="C83" s="47" t="s">
        <v>41</v>
      </c>
      <c r="D83" s="154" t="n">
        <v>1740</v>
      </c>
      <c r="E83" s="155" t="n">
        <f aca="false">D83/'Dades generals - 2019'!$C$4</f>
        <v>0.00369758042237419</v>
      </c>
      <c r="F83" s="156" t="n">
        <v>0</v>
      </c>
      <c r="G83" s="155" t="n">
        <f aca="false">F83/'Dades generals - 2019'!$D$4</f>
        <v>0</v>
      </c>
      <c r="H83" s="157" t="n">
        <v>712</v>
      </c>
      <c r="I83" s="158" t="n">
        <f aca="false">H83/'Dades generals - 2019'!$E$4</f>
        <v>0.00646896351213839</v>
      </c>
      <c r="J83" s="184" t="n">
        <v>20</v>
      </c>
      <c r="K83" s="158" t="n">
        <f aca="false">J83/'Dades generals - 2019'!$F$4</f>
        <v>0.00657894736842105</v>
      </c>
      <c r="L83" s="184" t="n">
        <v>0</v>
      </c>
      <c r="M83" s="158" t="n">
        <f aca="false">L83/'Dades generals - 2019'!$G$4</f>
        <v>0</v>
      </c>
      <c r="N83" s="48" t="n">
        <v>1070</v>
      </c>
      <c r="O83" s="159" t="n">
        <f aca="false">N83/'Dades generals - 2019'!$H$4</f>
        <v>0.00891339842057912</v>
      </c>
      <c r="P83" s="48" t="n">
        <v>739</v>
      </c>
      <c r="Q83" s="159" t="n">
        <f aca="false">P83/'Dades generals - 2019'!$I$4</f>
        <v>0.00967442104022936</v>
      </c>
      <c r="R83" s="209" t="n">
        <v>0</v>
      </c>
      <c r="S83" s="159" t="n">
        <f aca="false">R83/'Dades generals - 2019'!$J$4</f>
        <v>0</v>
      </c>
      <c r="T83" s="187" t="n">
        <f aca="false">N83+P83+R83</f>
        <v>1809</v>
      </c>
      <c r="U83" s="159" t="n">
        <f aca="false">T83/'Dades generals - 2019'!$K$4</f>
        <v>0.00794225728698813</v>
      </c>
      <c r="V83" s="160" t="n">
        <f aca="false">D83+F83+H83+J83+T83+L83</f>
        <v>4281</v>
      </c>
      <c r="W83" s="161" t="n">
        <f aca="false">V83/'Dades generals - 2019'!$L$4</f>
        <v>0.00520466073052477</v>
      </c>
      <c r="Y83" s="162" t="n">
        <v>0</v>
      </c>
      <c r="Z83" s="163" t="n">
        <v>0</v>
      </c>
      <c r="AA83" s="163" t="n">
        <v>998</v>
      </c>
      <c r="AB83" s="163" t="n">
        <v>0</v>
      </c>
      <c r="AC83" s="163" t="n">
        <v>0</v>
      </c>
      <c r="AD83" s="163" t="n">
        <v>70</v>
      </c>
      <c r="AE83" s="163" t="n">
        <v>0</v>
      </c>
      <c r="AF83" s="163" t="n">
        <v>2</v>
      </c>
      <c r="AG83" s="163" t="n">
        <v>0</v>
      </c>
      <c r="AH83" s="164" t="n">
        <v>0</v>
      </c>
      <c r="AI83" s="165" t="n">
        <f aca="false">SUM(Y83:AH83)</f>
        <v>1070</v>
      </c>
      <c r="AJ83" s="166" t="n">
        <v>0</v>
      </c>
      <c r="AK83" s="163" t="n">
        <v>0</v>
      </c>
      <c r="AL83" s="163" t="n">
        <v>735</v>
      </c>
      <c r="AM83" s="163" t="n">
        <v>0</v>
      </c>
      <c r="AN83" s="163" t="n">
        <v>0</v>
      </c>
      <c r="AO83" s="163" t="n">
        <v>0</v>
      </c>
      <c r="AP83" s="163" t="n">
        <v>0</v>
      </c>
      <c r="AQ83" s="163" t="n">
        <v>4</v>
      </c>
      <c r="AR83" s="163" t="n">
        <v>0</v>
      </c>
      <c r="AS83" s="164" t="n">
        <v>0</v>
      </c>
      <c r="AT83" s="165" t="n">
        <f aca="false">SUM(AJ83:AS83)</f>
        <v>739</v>
      </c>
    </row>
    <row r="84" customFormat="false" ht="16.5" hidden="false" customHeight="true" outlineLevel="0" collapsed="false">
      <c r="B84" s="210"/>
      <c r="C84" s="56" t="s">
        <v>42</v>
      </c>
      <c r="D84" s="167" t="n">
        <v>1711</v>
      </c>
      <c r="E84" s="168" t="n">
        <f aca="false">D84/'Dades generals - 2019'!$C$5</f>
        <v>0.00395735950911164</v>
      </c>
      <c r="F84" s="60" t="n">
        <v>0</v>
      </c>
      <c r="G84" s="168" t="n">
        <f aca="false">F84/'Dades generals - 2019'!$D$5</f>
        <v>0</v>
      </c>
      <c r="H84" s="61" t="n">
        <v>652</v>
      </c>
      <c r="I84" s="169" t="n">
        <f aca="false">H84/'Dades generals - 2019'!$E$5</f>
        <v>0.00633754216117964</v>
      </c>
      <c r="J84" s="167" t="n">
        <v>40</v>
      </c>
      <c r="K84" s="169" t="n">
        <f aca="false">J84/'Dades generals - 2019'!$F$5</f>
        <v>0.0121580547112462</v>
      </c>
      <c r="L84" s="167" t="n">
        <v>0</v>
      </c>
      <c r="M84" s="169" t="n">
        <f aca="false">L84/'Dades generals - 2019'!$G$5</f>
        <v>0</v>
      </c>
      <c r="N84" s="57" t="n">
        <v>2095</v>
      </c>
      <c r="O84" s="170" t="n">
        <f aca="false">N84/'Dades generals - 2019'!$H$5</f>
        <v>0.0173053254144605</v>
      </c>
      <c r="P84" s="57" t="n">
        <v>1790</v>
      </c>
      <c r="Q84" s="170" t="n">
        <f aca="false">P84/'Dades generals - 2019'!$I$5</f>
        <v>0.0187536669181125</v>
      </c>
      <c r="R84" s="60" t="n">
        <v>0</v>
      </c>
      <c r="S84" s="170" t="n">
        <f aca="false">R84/'Dades generals - 2019'!$J$5</f>
        <v>0</v>
      </c>
      <c r="T84" s="61" t="n">
        <f aca="false">N84+P84+R84</f>
        <v>3885</v>
      </c>
      <c r="U84" s="170" t="n">
        <f aca="false">T84/'Dades generals - 2019'!$K$5</f>
        <v>0.0157153201111601</v>
      </c>
      <c r="V84" s="160" t="n">
        <f aca="false">D84+F84+H84+J84+T84+L84</f>
        <v>6288</v>
      </c>
      <c r="W84" s="171" t="n">
        <f aca="false">V84/'Dades generals - 2019'!$L$5</f>
        <v>0.00789365657823545</v>
      </c>
      <c r="Y84" s="52" t="n">
        <v>0</v>
      </c>
      <c r="Z84" s="63" t="n">
        <v>0</v>
      </c>
      <c r="AA84" s="63" t="n">
        <v>1971</v>
      </c>
      <c r="AB84" s="63" t="n">
        <v>0</v>
      </c>
      <c r="AC84" s="63" t="n">
        <v>0</v>
      </c>
      <c r="AD84" s="63" t="n">
        <v>124</v>
      </c>
      <c r="AE84" s="63" t="n">
        <v>0</v>
      </c>
      <c r="AF84" s="63" t="n">
        <v>0</v>
      </c>
      <c r="AG84" s="63" t="n">
        <v>0</v>
      </c>
      <c r="AH84" s="64" t="n">
        <v>0</v>
      </c>
      <c r="AI84" s="65" t="n">
        <f aca="false">SUM(Y84:AH84)</f>
        <v>2095</v>
      </c>
      <c r="AJ84" s="53" t="n">
        <v>0</v>
      </c>
      <c r="AK84" s="63" t="n">
        <v>0</v>
      </c>
      <c r="AL84" s="63" t="n">
        <v>1790</v>
      </c>
      <c r="AM84" s="63" t="n">
        <v>0</v>
      </c>
      <c r="AN84" s="63" t="n">
        <v>0</v>
      </c>
      <c r="AO84" s="63" t="n">
        <v>0</v>
      </c>
      <c r="AP84" s="63" t="n">
        <v>0</v>
      </c>
      <c r="AQ84" s="63" t="n">
        <v>0</v>
      </c>
      <c r="AR84" s="63" t="n">
        <v>0</v>
      </c>
      <c r="AS84" s="64" t="n">
        <v>0</v>
      </c>
      <c r="AT84" s="65" t="n">
        <f aca="false">SUM(AJ84:AS84)</f>
        <v>1790</v>
      </c>
    </row>
    <row r="85" customFormat="false" ht="16.5" hidden="false" customHeight="true" outlineLevel="0" collapsed="false">
      <c r="B85" s="210"/>
      <c r="C85" s="56" t="s">
        <v>43</v>
      </c>
      <c r="D85" s="167" t="n">
        <v>1356</v>
      </c>
      <c r="E85" s="168" t="n">
        <f aca="false">D85/'Dades generals - 2019'!$C$6</f>
        <v>0.00249070119851219</v>
      </c>
      <c r="F85" s="60" t="n">
        <v>0</v>
      </c>
      <c r="G85" s="168" t="n">
        <f aca="false">F85/'Dades generals - 2019'!$D$6</f>
        <v>0</v>
      </c>
      <c r="H85" s="61" t="n">
        <v>613</v>
      </c>
      <c r="I85" s="169" t="n">
        <f aca="false">H85/'Dades generals - 2019'!$E$6</f>
        <v>0.00469940663283298</v>
      </c>
      <c r="J85" s="167" t="n">
        <v>0</v>
      </c>
      <c r="K85" s="169" t="n">
        <f aca="false">J85/'Dades generals - 2019'!$F$6</f>
        <v>0</v>
      </c>
      <c r="L85" s="167" t="n">
        <v>0</v>
      </c>
      <c r="M85" s="169" t="n">
        <f aca="false">L85/'Dades generals - 2019'!$G$6</f>
        <v>0</v>
      </c>
      <c r="N85" s="57" t="n">
        <v>816</v>
      </c>
      <c r="O85" s="170" t="n">
        <f aca="false">N85/'Dades generals - 2019'!$H$6</f>
        <v>0.00669445082532078</v>
      </c>
      <c r="P85" s="57" t="n">
        <v>460</v>
      </c>
      <c r="Q85" s="170" t="n">
        <f aca="false">P85/'Dades generals - 2019'!$I$6</f>
        <v>0.0051601902539711</v>
      </c>
      <c r="R85" s="60" t="n">
        <v>0</v>
      </c>
      <c r="S85" s="170" t="n">
        <f aca="false">R85/'Dades generals - 2019'!$J$6</f>
        <v>0</v>
      </c>
      <c r="T85" s="61" t="n">
        <f aca="false">N85+P85+R85</f>
        <v>1276</v>
      </c>
      <c r="U85" s="170" t="n">
        <f aca="false">T85/'Dades generals - 2019'!$K$6</f>
        <v>0.00523656898030541</v>
      </c>
      <c r="V85" s="160" t="n">
        <f aca="false">D85+F85+H85+J85+T85+L85</f>
        <v>3245</v>
      </c>
      <c r="W85" s="171" t="n">
        <f aca="false">V85/'Dades generals - 2019'!$L$6</f>
        <v>0.00348127780596892</v>
      </c>
      <c r="Y85" s="52" t="n">
        <v>0</v>
      </c>
      <c r="Z85" s="63" t="n">
        <v>0</v>
      </c>
      <c r="AA85" s="63" t="n">
        <v>775</v>
      </c>
      <c r="AB85" s="63" t="n">
        <v>0</v>
      </c>
      <c r="AC85" s="63" t="n">
        <v>0</v>
      </c>
      <c r="AD85" s="63" t="n">
        <v>41</v>
      </c>
      <c r="AE85" s="63" t="n">
        <v>0</v>
      </c>
      <c r="AF85" s="63" t="n">
        <v>0</v>
      </c>
      <c r="AG85" s="63" t="n">
        <v>0</v>
      </c>
      <c r="AH85" s="64" t="n">
        <v>0</v>
      </c>
      <c r="AI85" s="65" t="n">
        <f aca="false">SUM(Y85:AH85)</f>
        <v>816</v>
      </c>
      <c r="AJ85" s="53" t="n">
        <v>0</v>
      </c>
      <c r="AK85" s="63" t="n">
        <v>0</v>
      </c>
      <c r="AL85" s="63" t="n">
        <v>460</v>
      </c>
      <c r="AM85" s="63" t="n">
        <v>0</v>
      </c>
      <c r="AN85" s="63" t="n">
        <v>0</v>
      </c>
      <c r="AO85" s="63" t="n">
        <v>0</v>
      </c>
      <c r="AP85" s="63" t="n">
        <v>0</v>
      </c>
      <c r="AQ85" s="63" t="n">
        <v>0</v>
      </c>
      <c r="AR85" s="63" t="n">
        <v>0</v>
      </c>
      <c r="AS85" s="64" t="n">
        <v>0</v>
      </c>
      <c r="AT85" s="65" t="n">
        <f aca="false">SUM(AJ85:AS85)</f>
        <v>460</v>
      </c>
    </row>
    <row r="86" customFormat="false" ht="16.5" hidden="false" customHeight="true" outlineLevel="0" collapsed="false">
      <c r="B86" s="210"/>
      <c r="C86" s="56" t="s">
        <v>44</v>
      </c>
      <c r="D86" s="167" t="n">
        <v>1458</v>
      </c>
      <c r="E86" s="168" t="n">
        <f aca="false">D86/'Dades generals - 2019'!$C$7</f>
        <v>0.00341686449952778</v>
      </c>
      <c r="F86" s="60" t="n">
        <v>0</v>
      </c>
      <c r="G86" s="168" t="n">
        <f aca="false">F86/'Dades generals - 2019'!$D$7</f>
        <v>0</v>
      </c>
      <c r="H86" s="61" t="n">
        <v>544</v>
      </c>
      <c r="I86" s="169" t="n">
        <f aca="false">H86/'Dades generals - 2019'!$E$7</f>
        <v>0.00554400554400554</v>
      </c>
      <c r="J86" s="167" t="n">
        <v>60</v>
      </c>
      <c r="K86" s="169" t="n">
        <f aca="false">J86/'Dades generals - 2019'!$F$7</f>
        <v>0.0197368421052632</v>
      </c>
      <c r="L86" s="167" t="n">
        <v>0</v>
      </c>
      <c r="M86" s="169" t="n">
        <f aca="false">L86/'Dades generals - 2019'!$G$7</f>
        <v>0</v>
      </c>
      <c r="N86" s="57" t="n">
        <v>832</v>
      </c>
      <c r="O86" s="170" t="n">
        <f aca="false">N86/'Dades generals - 2019'!$H$7</f>
        <v>0.00748221624684119</v>
      </c>
      <c r="P86" s="57" t="n">
        <v>466</v>
      </c>
      <c r="Q86" s="170" t="n">
        <f aca="false">P86/'Dades generals - 2019'!$I$7</f>
        <v>0.0067080280412846</v>
      </c>
      <c r="R86" s="60" t="n">
        <v>0</v>
      </c>
      <c r="S86" s="170" t="n">
        <f aca="false">R86/'Dades generals - 2019'!$J$7</f>
        <v>0</v>
      </c>
      <c r="T86" s="61" t="n">
        <f aca="false">N86+P86+R86</f>
        <v>1298</v>
      </c>
      <c r="U86" s="170" t="n">
        <f aca="false">T86/'Dades generals - 2019'!$K$7</f>
        <v>0.00613047811117041</v>
      </c>
      <c r="V86" s="160" t="n">
        <f aca="false">D86+F86+H86+J86+T86+L86</f>
        <v>3360</v>
      </c>
      <c r="W86" s="171" t="n">
        <f aca="false">V86/'Dades generals - 2019'!$L$7</f>
        <v>0.00449156428083506</v>
      </c>
      <c r="Y86" s="52" t="n">
        <v>0</v>
      </c>
      <c r="Z86" s="63" t="n">
        <v>0</v>
      </c>
      <c r="AA86" s="63" t="n">
        <v>796</v>
      </c>
      <c r="AB86" s="63" t="n">
        <v>0</v>
      </c>
      <c r="AC86" s="63" t="n">
        <v>0</v>
      </c>
      <c r="AD86" s="63" t="n">
        <v>36</v>
      </c>
      <c r="AE86" s="63" t="n">
        <v>0</v>
      </c>
      <c r="AF86" s="63" t="n">
        <v>0</v>
      </c>
      <c r="AG86" s="63" t="n">
        <v>0</v>
      </c>
      <c r="AH86" s="64" t="n">
        <v>0</v>
      </c>
      <c r="AI86" s="65" t="n">
        <f aca="false">SUM(Y86:AH86)</f>
        <v>832</v>
      </c>
      <c r="AJ86" s="53" t="n">
        <v>0</v>
      </c>
      <c r="AK86" s="63" t="n">
        <v>0</v>
      </c>
      <c r="AL86" s="63" t="n">
        <v>466</v>
      </c>
      <c r="AM86" s="63" t="n">
        <v>0</v>
      </c>
      <c r="AN86" s="63" t="n">
        <v>0</v>
      </c>
      <c r="AO86" s="63" t="n">
        <v>0</v>
      </c>
      <c r="AP86" s="63" t="n">
        <v>0</v>
      </c>
      <c r="AQ86" s="63" t="n">
        <v>0</v>
      </c>
      <c r="AR86" s="63" t="n">
        <v>0</v>
      </c>
      <c r="AS86" s="64" t="n">
        <v>0</v>
      </c>
      <c r="AT86" s="65" t="n">
        <f aca="false">SUM(AJ86:AS86)</f>
        <v>466</v>
      </c>
    </row>
    <row r="87" customFormat="false" ht="16.5" hidden="false" customHeight="true" outlineLevel="0" collapsed="false">
      <c r="B87" s="210"/>
      <c r="C87" s="56" t="s">
        <v>45</v>
      </c>
      <c r="D87" s="167" t="n">
        <v>1518</v>
      </c>
      <c r="E87" s="168" t="n">
        <f aca="false">D87/'Dades generals - 2019'!$C$8</f>
        <v>0.00314519487569436</v>
      </c>
      <c r="F87" s="60" t="n">
        <v>0</v>
      </c>
      <c r="G87" s="168" t="n">
        <f aca="false">F87/'Dades generals - 2019'!$D$8</f>
        <v>0</v>
      </c>
      <c r="H87" s="61" t="n">
        <v>682</v>
      </c>
      <c r="I87" s="169" t="n">
        <f aca="false">H87/'Dades generals - 2019'!$E$8</f>
        <v>0.00555813631288559</v>
      </c>
      <c r="J87" s="167" t="n">
        <v>20</v>
      </c>
      <c r="K87" s="169" t="n">
        <f aca="false">J87/'Dades generals - 2019'!$F$8</f>
        <v>0.00548847420417124</v>
      </c>
      <c r="L87" s="167" t="n">
        <v>0</v>
      </c>
      <c r="M87" s="169" t="n">
        <f aca="false">L87/'Dades generals - 2019'!$G$8</f>
        <v>0</v>
      </c>
      <c r="N87" s="57" t="n">
        <v>1573</v>
      </c>
      <c r="O87" s="170" t="n">
        <f aca="false">N87/'Dades generals - 2019'!$H$8</f>
        <v>0.0115517367995888</v>
      </c>
      <c r="P87" s="57" t="n">
        <v>899</v>
      </c>
      <c r="Q87" s="170" t="n">
        <f aca="false">P87/'Dades generals - 2019'!$I$8</f>
        <v>0.0106871136471707</v>
      </c>
      <c r="R87" s="60" t="n">
        <v>0</v>
      </c>
      <c r="S87" s="170" t="n">
        <f aca="false">R87/'Dades generals - 2019'!$J$8</f>
        <v>0</v>
      </c>
      <c r="T87" s="61" t="n">
        <f aca="false">N87+P87+R87</f>
        <v>2472</v>
      </c>
      <c r="U87" s="170" t="n">
        <f aca="false">T87/'Dades generals - 2019'!$K$8</f>
        <v>0.00962579338810794</v>
      </c>
      <c r="V87" s="160" t="n">
        <f aca="false">D87+F87+H87+J87+T87+L87</f>
        <v>4692</v>
      </c>
      <c r="W87" s="171" t="n">
        <f aca="false">V87/'Dades generals - 2019'!$L$8</f>
        <v>0.00535617049791153</v>
      </c>
      <c r="Y87" s="52" t="n">
        <v>0</v>
      </c>
      <c r="Z87" s="63" t="n">
        <v>0</v>
      </c>
      <c r="AA87" s="63" t="n">
        <v>1465</v>
      </c>
      <c r="AB87" s="63" t="n">
        <v>0</v>
      </c>
      <c r="AC87" s="63" t="n">
        <v>0</v>
      </c>
      <c r="AD87" s="63" t="n">
        <v>105</v>
      </c>
      <c r="AE87" s="63" t="n">
        <v>0</v>
      </c>
      <c r="AF87" s="63" t="n">
        <v>3</v>
      </c>
      <c r="AG87" s="63" t="n">
        <v>0</v>
      </c>
      <c r="AH87" s="64" t="n">
        <v>0</v>
      </c>
      <c r="AI87" s="65" t="n">
        <f aca="false">SUM(Y87:AH87)</f>
        <v>1573</v>
      </c>
      <c r="AJ87" s="53" t="n">
        <v>0</v>
      </c>
      <c r="AK87" s="63" t="n">
        <v>0</v>
      </c>
      <c r="AL87" s="63" t="n">
        <v>899</v>
      </c>
      <c r="AM87" s="63" t="n">
        <v>0</v>
      </c>
      <c r="AN87" s="63" t="n">
        <v>0</v>
      </c>
      <c r="AO87" s="63" t="n">
        <v>0</v>
      </c>
      <c r="AP87" s="63" t="n">
        <v>0</v>
      </c>
      <c r="AQ87" s="63" t="n">
        <v>0</v>
      </c>
      <c r="AR87" s="63" t="n">
        <v>0</v>
      </c>
      <c r="AS87" s="64" t="n">
        <v>0</v>
      </c>
      <c r="AT87" s="65" t="n">
        <f aca="false">SUM(AJ87:AS87)</f>
        <v>899</v>
      </c>
    </row>
    <row r="88" customFormat="false" ht="16.5" hidden="false" customHeight="true" outlineLevel="0" collapsed="false">
      <c r="B88" s="210"/>
      <c r="C88" s="56" t="s">
        <v>46</v>
      </c>
      <c r="D88" s="167" t="n">
        <v>1569</v>
      </c>
      <c r="E88" s="168" t="n">
        <f aca="false">D88/'Dades generals - 2019'!$C$9</f>
        <v>0.00328563680415804</v>
      </c>
      <c r="F88" s="60" t="n">
        <v>0</v>
      </c>
      <c r="G88" s="168" t="n">
        <f aca="false">F88/'Dades generals - 2019'!$D$9</f>
        <v>0</v>
      </c>
      <c r="H88" s="61" t="n">
        <v>744</v>
      </c>
      <c r="I88" s="169" t="n">
        <f aca="false">H88/'Dades generals - 2019'!$E$9</f>
        <v>0.00659416628998378</v>
      </c>
      <c r="J88" s="167" t="n">
        <v>20</v>
      </c>
      <c r="K88" s="169" t="n">
        <f aca="false">J88/'Dades generals - 2019'!$F$9</f>
        <v>0.00704721634954193</v>
      </c>
      <c r="L88" s="167" t="n">
        <v>0</v>
      </c>
      <c r="M88" s="169" t="n">
        <f aca="false">L88/'Dades generals - 2019'!$G$9</f>
        <v>0</v>
      </c>
      <c r="N88" s="57" t="n">
        <v>174</v>
      </c>
      <c r="O88" s="170" t="n">
        <f aca="false">N88/'Dades generals - 2019'!$H$9</f>
        <v>0.00150653263721136</v>
      </c>
      <c r="P88" s="57" t="n">
        <v>58</v>
      </c>
      <c r="Q88" s="170" t="n">
        <f aca="false">P88/'Dades generals - 2019'!$I$9</f>
        <v>0.00119449707554164</v>
      </c>
      <c r="R88" s="60" t="n">
        <v>0</v>
      </c>
      <c r="S88" s="170" t="n">
        <f aca="false">R88/'Dades generals - 2019'!$J$9</f>
        <v>0</v>
      </c>
      <c r="T88" s="61" t="n">
        <f aca="false">N88+P88+R88</f>
        <v>232</v>
      </c>
      <c r="U88" s="170" t="n">
        <f aca="false">T88/'Dades generals - 2019'!$K$9</f>
        <v>0.00117505242151967</v>
      </c>
      <c r="V88" s="160" t="n">
        <f aca="false">D88+F88+H88+J88+T88+L88</f>
        <v>2565</v>
      </c>
      <c r="W88" s="171" t="n">
        <f aca="false">V88/'Dades generals - 2019'!$L$9</f>
        <v>0.0032095317462105</v>
      </c>
      <c r="Y88" s="52" t="n">
        <v>0</v>
      </c>
      <c r="Z88" s="63" t="n">
        <v>0</v>
      </c>
      <c r="AA88" s="63" t="n">
        <v>165</v>
      </c>
      <c r="AB88" s="63" t="n">
        <v>0</v>
      </c>
      <c r="AC88" s="63" t="n">
        <v>0</v>
      </c>
      <c r="AD88" s="63" t="n">
        <v>2</v>
      </c>
      <c r="AE88" s="63" t="n">
        <v>0</v>
      </c>
      <c r="AF88" s="63" t="n">
        <v>7</v>
      </c>
      <c r="AG88" s="63" t="n">
        <v>0</v>
      </c>
      <c r="AH88" s="64" t="n">
        <v>0</v>
      </c>
      <c r="AI88" s="65" t="n">
        <f aca="false">SUM(Y88:AH88)</f>
        <v>174</v>
      </c>
      <c r="AJ88" s="53" t="n">
        <v>0</v>
      </c>
      <c r="AK88" s="63" t="n">
        <v>0</v>
      </c>
      <c r="AL88" s="63" t="n">
        <v>58</v>
      </c>
      <c r="AM88" s="63" t="n">
        <v>0</v>
      </c>
      <c r="AN88" s="63" t="n">
        <v>0</v>
      </c>
      <c r="AO88" s="63" t="n">
        <v>0</v>
      </c>
      <c r="AP88" s="63" t="n">
        <v>0</v>
      </c>
      <c r="AQ88" s="63" t="n">
        <v>0</v>
      </c>
      <c r="AR88" s="63" t="n">
        <v>0</v>
      </c>
      <c r="AS88" s="64" t="n">
        <v>0</v>
      </c>
      <c r="AT88" s="65" t="n">
        <f aca="false">SUM(AJ88:AS88)</f>
        <v>58</v>
      </c>
    </row>
    <row r="89" customFormat="false" ht="16.5" hidden="false" customHeight="true" outlineLevel="0" collapsed="false">
      <c r="B89" s="210"/>
      <c r="C89" s="56" t="s">
        <v>47</v>
      </c>
      <c r="D89" s="167" t="n">
        <v>1733</v>
      </c>
      <c r="E89" s="168" t="n">
        <f aca="false">D89/'Dades generals - 2019'!$C$10</f>
        <v>0.00326877518069744</v>
      </c>
      <c r="F89" s="60" t="n">
        <v>0</v>
      </c>
      <c r="G89" s="168" t="n">
        <f aca="false">F89/'Dades generals - 2019'!$D$10</f>
        <v>0</v>
      </c>
      <c r="H89" s="61" t="n">
        <v>607</v>
      </c>
      <c r="I89" s="169" t="n">
        <f aca="false">H89/'Dades generals - 2019'!$E$10</f>
        <v>0.00557525212631115</v>
      </c>
      <c r="J89" s="167" t="n">
        <v>20</v>
      </c>
      <c r="K89" s="169" t="n">
        <f aca="false">J89/'Dades generals - 2019'!$F$10</f>
        <v>0.00801603206412826</v>
      </c>
      <c r="L89" s="167" t="n">
        <v>0</v>
      </c>
      <c r="M89" s="169" t="n">
        <f aca="false">L89/'Dades generals - 2019'!$G$10</f>
        <v>0</v>
      </c>
      <c r="N89" s="57" t="n">
        <v>568</v>
      </c>
      <c r="O89" s="170" t="n">
        <f aca="false">N89/'Dades generals - 2019'!$H$10</f>
        <v>0.00464522882658903</v>
      </c>
      <c r="P89" s="57" t="n">
        <v>177</v>
      </c>
      <c r="Q89" s="170" t="n">
        <f aca="false">P89/'Dades generals - 2019'!$I$10</f>
        <v>0.00445383860496716</v>
      </c>
      <c r="R89" s="60" t="n">
        <v>0</v>
      </c>
      <c r="S89" s="170" t="n">
        <f aca="false">R89/'Dades generals - 2019'!$J$10</f>
        <v>0</v>
      </c>
      <c r="T89" s="61" t="n">
        <f aca="false">N89+P89+R89</f>
        <v>745</v>
      </c>
      <c r="U89" s="170" t="n">
        <f aca="false">T89/'Dades generals - 2019'!$K$10</f>
        <v>0.00378339672850447</v>
      </c>
      <c r="V89" s="160" t="n">
        <f aca="false">D89+F89+H89+J89+T89+L89</f>
        <v>3105</v>
      </c>
      <c r="W89" s="171" t="n">
        <f aca="false">V89/'Dades generals - 2019'!$L$10</f>
        <v>0.00366669343372555</v>
      </c>
      <c r="Y89" s="52" t="n">
        <v>0</v>
      </c>
      <c r="Z89" s="63" t="n">
        <v>0</v>
      </c>
      <c r="AA89" s="63" t="n">
        <v>562</v>
      </c>
      <c r="AB89" s="63" t="n">
        <v>0</v>
      </c>
      <c r="AC89" s="63" t="n">
        <v>0</v>
      </c>
      <c r="AD89" s="63" t="n">
        <v>6</v>
      </c>
      <c r="AE89" s="63" t="n">
        <v>0</v>
      </c>
      <c r="AF89" s="63" t="n">
        <v>0</v>
      </c>
      <c r="AG89" s="63" t="n">
        <v>0</v>
      </c>
      <c r="AH89" s="64" t="n">
        <v>0</v>
      </c>
      <c r="AI89" s="65" t="n">
        <f aca="false">SUM(Y89:AH89)</f>
        <v>568</v>
      </c>
      <c r="AJ89" s="53" t="n">
        <v>0</v>
      </c>
      <c r="AK89" s="63" t="n">
        <v>0</v>
      </c>
      <c r="AL89" s="63" t="n">
        <v>177</v>
      </c>
      <c r="AM89" s="63" t="n">
        <v>0</v>
      </c>
      <c r="AN89" s="63" t="n">
        <v>0</v>
      </c>
      <c r="AO89" s="63" t="n">
        <v>0</v>
      </c>
      <c r="AP89" s="63" t="n">
        <v>0</v>
      </c>
      <c r="AQ89" s="63" t="n">
        <v>0</v>
      </c>
      <c r="AR89" s="63" t="n">
        <v>0</v>
      </c>
      <c r="AS89" s="64" t="n">
        <v>0</v>
      </c>
      <c r="AT89" s="65" t="n">
        <f aca="false">SUM(AJ89:AS89)</f>
        <v>177</v>
      </c>
    </row>
    <row r="90" customFormat="false" ht="16.5" hidden="false" customHeight="true" outlineLevel="0" collapsed="false">
      <c r="B90" s="210"/>
      <c r="C90" s="56" t="s">
        <v>48</v>
      </c>
      <c r="D90" s="167" t="n">
        <v>1286</v>
      </c>
      <c r="E90" s="168" t="n">
        <f aca="false">D90/'Dades generals - 2019'!$C$11</f>
        <v>0.00323177290135805</v>
      </c>
      <c r="F90" s="60" t="n">
        <v>0</v>
      </c>
      <c r="G90" s="168" t="n">
        <f aca="false">F90/'Dades generals - 2019'!$D$11</f>
        <v>0</v>
      </c>
      <c r="H90" s="61" t="n">
        <v>489</v>
      </c>
      <c r="I90" s="169" t="n">
        <f aca="false">H90/'Dades generals - 2019'!$E$11</f>
        <v>0.00644438587243015</v>
      </c>
      <c r="J90" s="167" t="n">
        <v>20</v>
      </c>
      <c r="K90" s="169" t="n">
        <f aca="false">J90/'Dades generals - 2019'!$F$11</f>
        <v>0.0324149108589951</v>
      </c>
      <c r="L90" s="167" t="n">
        <v>0</v>
      </c>
      <c r="M90" s="169" t="n">
        <f aca="false">L90/'Dades generals - 2019'!$G$11</f>
        <v>0</v>
      </c>
      <c r="N90" s="57" t="n">
        <v>275</v>
      </c>
      <c r="O90" s="170" t="n">
        <f aca="false">N90/'Dades generals - 2019'!$H$11</f>
        <v>0.00356056192140869</v>
      </c>
      <c r="P90" s="57" t="n">
        <v>98</v>
      </c>
      <c r="Q90" s="170" t="n">
        <f aca="false">P90/'Dades generals - 2019'!$I$11</f>
        <v>0.00395831650375636</v>
      </c>
      <c r="R90" s="60" t="n">
        <v>0</v>
      </c>
      <c r="S90" s="170" t="n">
        <f aca="false">R90/'Dades generals - 2019'!$J$11</f>
        <v>0</v>
      </c>
      <c r="T90" s="61" t="n">
        <f aca="false">N90+P90+R90</f>
        <v>373</v>
      </c>
      <c r="U90" s="170" t="n">
        <f aca="false">T90/'Dades generals - 2019'!$K$11</f>
        <v>0.00292907400427189</v>
      </c>
      <c r="V90" s="160" t="n">
        <f aca="false">D90+F90+H90+J90+T90+L90</f>
        <v>2168</v>
      </c>
      <c r="W90" s="171" t="n">
        <f aca="false">V90/'Dades generals - 2019'!$L$11</f>
        <v>0.00356984665137516</v>
      </c>
      <c r="Y90" s="52" t="n">
        <v>0</v>
      </c>
      <c r="Z90" s="63" t="n">
        <v>0</v>
      </c>
      <c r="AA90" s="63" t="n">
        <v>274</v>
      </c>
      <c r="AB90" s="63" t="n">
        <v>0</v>
      </c>
      <c r="AC90" s="63" t="n">
        <v>0</v>
      </c>
      <c r="AD90" s="63" t="n">
        <v>1</v>
      </c>
      <c r="AE90" s="63" t="n">
        <v>0</v>
      </c>
      <c r="AF90" s="63" t="n">
        <v>0</v>
      </c>
      <c r="AG90" s="63" t="n">
        <v>0</v>
      </c>
      <c r="AH90" s="64" t="n">
        <v>0</v>
      </c>
      <c r="AI90" s="65" t="n">
        <f aca="false">SUM(Y90:AH90)</f>
        <v>275</v>
      </c>
      <c r="AJ90" s="53" t="n">
        <v>0</v>
      </c>
      <c r="AK90" s="63" t="n">
        <v>0</v>
      </c>
      <c r="AL90" s="63" t="n">
        <v>98</v>
      </c>
      <c r="AM90" s="63" t="n">
        <v>0</v>
      </c>
      <c r="AN90" s="63" t="n">
        <v>0</v>
      </c>
      <c r="AO90" s="63" t="n">
        <v>0</v>
      </c>
      <c r="AP90" s="63" t="n">
        <v>0</v>
      </c>
      <c r="AQ90" s="63" t="n">
        <v>0</v>
      </c>
      <c r="AR90" s="63" t="n">
        <v>0</v>
      </c>
      <c r="AS90" s="64" t="n">
        <v>0</v>
      </c>
      <c r="AT90" s="65" t="n">
        <f aca="false">SUM(AJ90:AS90)</f>
        <v>98</v>
      </c>
    </row>
    <row r="91" customFormat="false" ht="16.5" hidden="false" customHeight="true" outlineLevel="0" collapsed="false">
      <c r="B91" s="210"/>
      <c r="C91" s="56" t="s">
        <v>49</v>
      </c>
      <c r="D91" s="167" t="n">
        <v>1277</v>
      </c>
      <c r="E91" s="168" t="n">
        <f aca="false">D91/'Dades generals - 2019'!$C$12</f>
        <v>0.00269959453231692</v>
      </c>
      <c r="F91" s="60" t="n">
        <v>0</v>
      </c>
      <c r="G91" s="168" t="n">
        <f aca="false">F91/'Dades generals - 2019'!$D$12</f>
        <v>0</v>
      </c>
      <c r="H91" s="61" t="n">
        <v>674</v>
      </c>
      <c r="I91" s="169" t="n">
        <f aca="false">H91/'Dades generals - 2019'!$E$12</f>
        <v>0.00671328114105859</v>
      </c>
      <c r="J91" s="167" t="n">
        <v>30</v>
      </c>
      <c r="K91" s="169" t="n">
        <f aca="false">J91/'Dades generals - 2019'!$F$12</f>
        <v>0.0108420672208168</v>
      </c>
      <c r="L91" s="167" t="n">
        <v>0</v>
      </c>
      <c r="M91" s="169" t="n">
        <f aca="false">L91/'Dades generals - 2019'!$G$12</f>
        <v>0</v>
      </c>
      <c r="N91" s="57" t="n">
        <v>129</v>
      </c>
      <c r="O91" s="170" t="n">
        <f aca="false">N91/'Dades generals - 2019'!$H$12</f>
        <v>0.00113215495603026</v>
      </c>
      <c r="P91" s="57" t="n">
        <v>74</v>
      </c>
      <c r="Q91" s="170" t="n">
        <f aca="false">P91/'Dades generals - 2019'!$I$12</f>
        <v>0.00100865535337014</v>
      </c>
      <c r="R91" s="60" t="n">
        <v>0</v>
      </c>
      <c r="S91" s="170" t="n">
        <f aca="false">R91/'Dades generals - 2019'!$J$12</f>
        <v>0</v>
      </c>
      <c r="T91" s="61" t="n">
        <f aca="false">N91+P91+R91</f>
        <v>203</v>
      </c>
      <c r="U91" s="170" t="n">
        <f aca="false">T91/'Dades generals - 2019'!$K$12</f>
        <v>0.000911830893549358</v>
      </c>
      <c r="V91" s="160" t="n">
        <f aca="false">D91+F91+H91+J91+T91+L91</f>
        <v>2184</v>
      </c>
      <c r="W91" s="171" t="n">
        <f aca="false">V91/'Dades generals - 2019'!$L$12</f>
        <v>0.00270531065860193</v>
      </c>
      <c r="Y91" s="52" t="n">
        <v>0</v>
      </c>
      <c r="Z91" s="63" t="n">
        <v>0</v>
      </c>
      <c r="AA91" s="63" t="n">
        <v>126</v>
      </c>
      <c r="AB91" s="63" t="n">
        <v>0</v>
      </c>
      <c r="AC91" s="63" t="n">
        <v>0</v>
      </c>
      <c r="AD91" s="63" t="n">
        <v>1</v>
      </c>
      <c r="AE91" s="63" t="n">
        <v>0</v>
      </c>
      <c r="AF91" s="63" t="n">
        <v>2</v>
      </c>
      <c r="AG91" s="63" t="n">
        <v>0</v>
      </c>
      <c r="AH91" s="64" t="n">
        <v>0</v>
      </c>
      <c r="AI91" s="65" t="n">
        <f aca="false">SUM(Y91:AH91)</f>
        <v>129</v>
      </c>
      <c r="AJ91" s="53" t="n">
        <v>0</v>
      </c>
      <c r="AK91" s="63" t="n">
        <v>0</v>
      </c>
      <c r="AL91" s="63" t="n">
        <v>74</v>
      </c>
      <c r="AM91" s="63" t="n">
        <v>0</v>
      </c>
      <c r="AN91" s="63" t="n">
        <v>0</v>
      </c>
      <c r="AO91" s="63" t="n">
        <v>0</v>
      </c>
      <c r="AP91" s="63" t="n">
        <v>0</v>
      </c>
      <c r="AQ91" s="63" t="n">
        <v>0</v>
      </c>
      <c r="AR91" s="63" t="n">
        <v>0</v>
      </c>
      <c r="AS91" s="64" t="n">
        <v>0</v>
      </c>
      <c r="AT91" s="65" t="n">
        <f aca="false">SUM(AJ91:AS91)</f>
        <v>74</v>
      </c>
    </row>
    <row r="92" customFormat="false" ht="16.5" hidden="false" customHeight="true" outlineLevel="0" collapsed="false">
      <c r="B92" s="210"/>
      <c r="C92" s="56" t="s">
        <v>50</v>
      </c>
      <c r="D92" s="167" t="n">
        <v>1574</v>
      </c>
      <c r="E92" s="168" t="n">
        <f aca="false">D92/'Dades generals - 2019'!$C$13</f>
        <v>0.00314445305695176</v>
      </c>
      <c r="F92" s="60" t="n">
        <v>0</v>
      </c>
      <c r="G92" s="168" t="n">
        <f aca="false">F92/'Dades generals - 2019'!$D$13</f>
        <v>0</v>
      </c>
      <c r="H92" s="61" t="n">
        <v>744</v>
      </c>
      <c r="I92" s="169" t="n">
        <f aca="false">H92/'Dades generals - 2019'!$E$13</f>
        <v>0.00623951694062395</v>
      </c>
      <c r="J92" s="167" t="n">
        <v>0</v>
      </c>
      <c r="K92" s="169" t="n">
        <f aca="false">J92/'Dades generals - 2019'!$F$13</f>
        <v>0</v>
      </c>
      <c r="L92" s="167" t="n">
        <v>0</v>
      </c>
      <c r="M92" s="169" t="n">
        <f aca="false">L92/'Dades generals - 2019'!$G$13</f>
        <v>0</v>
      </c>
      <c r="N92" s="57" t="n">
        <v>619</v>
      </c>
      <c r="O92" s="170" t="n">
        <f aca="false">N92/'Dades generals - 2019'!$H$13</f>
        <v>0.00463122297206303</v>
      </c>
      <c r="P92" s="57" t="n">
        <v>709</v>
      </c>
      <c r="Q92" s="170" t="n">
        <f aca="false">P92/'Dades generals - 2019'!$I$13</f>
        <v>0.00614523202801324</v>
      </c>
      <c r="R92" s="60" t="n">
        <v>0</v>
      </c>
      <c r="S92" s="170" t="n">
        <f aca="false">R92/'Dades generals - 2019'!$J$13</f>
        <v>0</v>
      </c>
      <c r="T92" s="61" t="n">
        <f aca="false">N92+P92+R92</f>
        <v>1328</v>
      </c>
      <c r="U92" s="170" t="n">
        <f aca="false">T92/'Dades generals - 2019'!$K$13</f>
        <v>0.00462337589995683</v>
      </c>
      <c r="V92" s="160" t="n">
        <f aca="false">D92+F92+H92+J92+T92+L92</f>
        <v>3646</v>
      </c>
      <c r="W92" s="171" t="n">
        <f aca="false">V92/'Dades generals - 2019'!$L$13</f>
        <v>0.00396533647718028</v>
      </c>
      <c r="Y92" s="52" t="n">
        <v>0</v>
      </c>
      <c r="Z92" s="63" t="n">
        <v>0</v>
      </c>
      <c r="AA92" s="63" t="n">
        <v>591</v>
      </c>
      <c r="AB92" s="63" t="n">
        <v>0</v>
      </c>
      <c r="AC92" s="63" t="n">
        <v>0</v>
      </c>
      <c r="AD92" s="63" t="n">
        <v>3</v>
      </c>
      <c r="AE92" s="63" t="n">
        <v>0</v>
      </c>
      <c r="AF92" s="63" t="n">
        <v>25</v>
      </c>
      <c r="AG92" s="63" t="n">
        <v>0</v>
      </c>
      <c r="AH92" s="64" t="n">
        <v>0</v>
      </c>
      <c r="AI92" s="65" t="n">
        <f aca="false">SUM(Y92:AH92)</f>
        <v>619</v>
      </c>
      <c r="AJ92" s="53" t="n">
        <v>0</v>
      </c>
      <c r="AK92" s="63" t="n">
        <v>0</v>
      </c>
      <c r="AL92" s="63" t="n">
        <v>706</v>
      </c>
      <c r="AM92" s="63" t="n">
        <v>0</v>
      </c>
      <c r="AN92" s="63" t="n">
        <v>0</v>
      </c>
      <c r="AO92" s="63" t="n">
        <v>0</v>
      </c>
      <c r="AP92" s="63" t="n">
        <v>0</v>
      </c>
      <c r="AQ92" s="63" t="n">
        <v>3</v>
      </c>
      <c r="AR92" s="63" t="n">
        <v>0</v>
      </c>
      <c r="AS92" s="64" t="n">
        <v>0</v>
      </c>
      <c r="AT92" s="65" t="n">
        <f aca="false">SUM(AJ92:AS92)</f>
        <v>709</v>
      </c>
    </row>
    <row r="93" customFormat="false" ht="16.5" hidden="false" customHeight="true" outlineLevel="0" collapsed="false">
      <c r="B93" s="210"/>
      <c r="C93" s="56" t="s">
        <v>51</v>
      </c>
      <c r="D93" s="167" t="n">
        <v>1631</v>
      </c>
      <c r="E93" s="168" t="n">
        <f aca="false">D93/'Dades generals - 2019'!$C$14</f>
        <v>0.0034953645165853</v>
      </c>
      <c r="F93" s="60" t="n">
        <v>0</v>
      </c>
      <c r="G93" s="168" t="n">
        <f aca="false">F93/'Dades generals - 2019'!$D$14</f>
        <v>0</v>
      </c>
      <c r="H93" s="61" t="n">
        <v>727</v>
      </c>
      <c r="I93" s="169" t="n">
        <f aca="false">H93/'Dades generals - 2019'!$E$14</f>
        <v>0.00644343602651824</v>
      </c>
      <c r="J93" s="167" t="n">
        <v>0</v>
      </c>
      <c r="K93" s="169" t="n">
        <f aca="false">J93/'Dades generals - 2019'!$F$14</f>
        <v>0</v>
      </c>
      <c r="L93" s="167" t="n">
        <v>0</v>
      </c>
      <c r="M93" s="169" t="n">
        <f aca="false">L93/'Dades generals - 2019'!$G$14</f>
        <v>0</v>
      </c>
      <c r="N93" s="57" t="n">
        <v>610</v>
      </c>
      <c r="O93" s="170" t="n">
        <f aca="false">N93/'Dades generals - 2019'!$H$14</f>
        <v>0.00473981522490812</v>
      </c>
      <c r="P93" s="57" t="n">
        <v>644</v>
      </c>
      <c r="Q93" s="170" t="n">
        <f aca="false">P93/'Dades generals - 2019'!$I$14</f>
        <v>0.00578086569361412</v>
      </c>
      <c r="R93" s="60" t="n">
        <v>0</v>
      </c>
      <c r="S93" s="170" t="n">
        <f aca="false">R93/'Dades generals - 2019'!$J$14</f>
        <v>0</v>
      </c>
      <c r="T93" s="61" t="n">
        <f aca="false">N93+P93+R93</f>
        <v>1254</v>
      </c>
      <c r="U93" s="170" t="n">
        <f aca="false">T93/'Dades generals - 2019'!$K$14</f>
        <v>0.00454257303798156</v>
      </c>
      <c r="V93" s="160" t="n">
        <f aca="false">D93+F93+H93+J93+T93+L93</f>
        <v>3612</v>
      </c>
      <c r="W93" s="171" t="n">
        <f aca="false">V93/'Dades generals - 2019'!$L$14</f>
        <v>0.00416869600142188</v>
      </c>
      <c r="Y93" s="52" t="n">
        <v>0</v>
      </c>
      <c r="Z93" s="63" t="n">
        <v>0</v>
      </c>
      <c r="AA93" s="63" t="n">
        <v>559</v>
      </c>
      <c r="AB93" s="63" t="n">
        <v>0</v>
      </c>
      <c r="AC93" s="63" t="n">
        <v>0</v>
      </c>
      <c r="AD93" s="63" t="n">
        <v>9</v>
      </c>
      <c r="AE93" s="63" t="n">
        <v>0</v>
      </c>
      <c r="AF93" s="63" t="n">
        <v>42</v>
      </c>
      <c r="AG93" s="63" t="n">
        <v>0</v>
      </c>
      <c r="AH93" s="64" t="n">
        <v>0</v>
      </c>
      <c r="AI93" s="65" t="n">
        <f aca="false">SUM(Y93:AH93)</f>
        <v>610</v>
      </c>
      <c r="AJ93" s="53" t="n">
        <v>0</v>
      </c>
      <c r="AK93" s="63" t="n">
        <v>0</v>
      </c>
      <c r="AL93" s="63" t="n">
        <v>643</v>
      </c>
      <c r="AM93" s="63" t="n">
        <v>0</v>
      </c>
      <c r="AN93" s="63" t="n">
        <v>0</v>
      </c>
      <c r="AO93" s="63" t="n">
        <v>0</v>
      </c>
      <c r="AP93" s="63" t="n">
        <v>0</v>
      </c>
      <c r="AQ93" s="63" t="n">
        <v>1</v>
      </c>
      <c r="AR93" s="63" t="n">
        <v>0</v>
      </c>
      <c r="AS93" s="64" t="n">
        <v>0</v>
      </c>
      <c r="AT93" s="65" t="n">
        <f aca="false">SUM(AJ93:AS93)</f>
        <v>644</v>
      </c>
    </row>
    <row r="94" customFormat="false" ht="16.5" hidden="false" customHeight="true" outlineLevel="0" collapsed="false">
      <c r="B94" s="210"/>
      <c r="C94" s="66" t="s">
        <v>52</v>
      </c>
      <c r="D94" s="172" t="n">
        <v>1348</v>
      </c>
      <c r="E94" s="173" t="n">
        <f aca="false">D94/'Dades generals - 2019'!$C$15</f>
        <v>0.00278086648333852</v>
      </c>
      <c r="F94" s="69" t="n">
        <v>0</v>
      </c>
      <c r="G94" s="173" t="n">
        <f aca="false">F94/'Dades generals - 2019'!$D$15</f>
        <v>0</v>
      </c>
      <c r="H94" s="70" t="n">
        <v>607</v>
      </c>
      <c r="I94" s="174" t="n">
        <f aca="false">H94/'Dades generals - 2019'!$E$15</f>
        <v>0.00558458764214478</v>
      </c>
      <c r="J94" s="172" t="n">
        <v>0</v>
      </c>
      <c r="K94" s="174" t="n">
        <f aca="false">J94/'Dades generals - 2019'!$F$15</f>
        <v>0</v>
      </c>
      <c r="L94" s="172" t="n">
        <v>0</v>
      </c>
      <c r="M94" s="174" t="n">
        <f aca="false">L94/'Dades generals - 2019'!$G$15</f>
        <v>0</v>
      </c>
      <c r="N94" s="68" t="n">
        <v>279</v>
      </c>
      <c r="O94" s="175" t="n">
        <f aca="false">N94/'Dades generals - 2019'!$H$15</f>
        <v>0.00249300796154155</v>
      </c>
      <c r="P94" s="68" t="n">
        <v>291</v>
      </c>
      <c r="Q94" s="175" t="n">
        <f aca="false">P94/'Dades generals - 2019'!$I$15</f>
        <v>0.00374927526895574</v>
      </c>
      <c r="R94" s="69" t="n">
        <v>0</v>
      </c>
      <c r="S94" s="175" t="n">
        <f aca="false">R94/'Dades generals - 2019'!$J$15</f>
        <v>0</v>
      </c>
      <c r="T94" s="70" t="n">
        <f aca="false">N94+P94+R94</f>
        <v>570</v>
      </c>
      <c r="U94" s="175" t="n">
        <f aca="false">T94/'Dades generals - 2019'!$K$15</f>
        <v>0.00255778576524911</v>
      </c>
      <c r="V94" s="176" t="n">
        <f aca="false">D94+F94+H94+J94+T94+L94</f>
        <v>2525</v>
      </c>
      <c r="W94" s="177" t="n">
        <f aca="false">V94/'Dades generals - 2019'!$L$15</f>
        <v>0.0030566749913142</v>
      </c>
      <c r="Y94" s="72" t="n">
        <v>0</v>
      </c>
      <c r="Z94" s="73" t="n">
        <v>0</v>
      </c>
      <c r="AA94" s="73" t="n">
        <v>245</v>
      </c>
      <c r="AB94" s="73" t="n">
        <v>0</v>
      </c>
      <c r="AC94" s="73" t="n">
        <v>0</v>
      </c>
      <c r="AD94" s="73" t="n">
        <v>0</v>
      </c>
      <c r="AE94" s="73" t="n">
        <v>0</v>
      </c>
      <c r="AF94" s="73" t="n">
        <v>34</v>
      </c>
      <c r="AG94" s="73" t="n">
        <v>0</v>
      </c>
      <c r="AH94" s="74" t="n">
        <v>0</v>
      </c>
      <c r="AI94" s="75" t="n">
        <f aca="false">SUM(Y94:AH94)</f>
        <v>279</v>
      </c>
      <c r="AJ94" s="76" t="n">
        <v>0</v>
      </c>
      <c r="AK94" s="73" t="n">
        <v>0</v>
      </c>
      <c r="AL94" s="73" t="n">
        <v>290</v>
      </c>
      <c r="AM94" s="73" t="n">
        <v>0</v>
      </c>
      <c r="AN94" s="73" t="n">
        <v>0</v>
      </c>
      <c r="AO94" s="73" t="n">
        <v>0</v>
      </c>
      <c r="AP94" s="73" t="n">
        <v>0</v>
      </c>
      <c r="AQ94" s="73" t="n">
        <v>1</v>
      </c>
      <c r="AR94" s="73" t="n">
        <v>0</v>
      </c>
      <c r="AS94" s="74" t="n">
        <v>0</v>
      </c>
      <c r="AT94" s="75" t="n">
        <f aca="false">SUM(AJ94:AS94)</f>
        <v>291</v>
      </c>
    </row>
    <row r="95" customFormat="false" ht="16.5" hidden="false" customHeight="true" outlineLevel="0" collapsed="false">
      <c r="B95" s="210"/>
      <c r="C95" s="77" t="s">
        <v>22</v>
      </c>
      <c r="D95" s="178" t="n">
        <f aca="false">SUM(D83:D94)</f>
        <v>18201</v>
      </c>
      <c r="E95" s="179" t="n">
        <f aca="false">D95/'Dades generals - 2019'!$C$16</f>
        <v>0.00320029286345769</v>
      </c>
      <c r="F95" s="81" t="n">
        <f aca="false">SUM(F83:F94)</f>
        <v>0</v>
      </c>
      <c r="G95" s="179" t="n">
        <f aca="false">F95/'Dades generals - 2019'!$D$16</f>
        <v>0</v>
      </c>
      <c r="H95" s="82" t="n">
        <f aca="false">SUM(H83:H94)</f>
        <v>7795</v>
      </c>
      <c r="I95" s="180" t="n">
        <f aca="false">H95/'Dades generals - 2019'!$E$16</f>
        <v>0.00598257340452557</v>
      </c>
      <c r="J95" s="178" t="n">
        <f aca="false">SUM(J83:J94)</f>
        <v>230</v>
      </c>
      <c r="K95" s="180" t="n">
        <f aca="false">J95/'Dades generals - 2019'!$F$16</f>
        <v>0.00689572465071656</v>
      </c>
      <c r="L95" s="178" t="n">
        <f aca="false">SUM(L83:L94)</f>
        <v>0</v>
      </c>
      <c r="M95" s="180" t="n">
        <f aca="false">L95/'Dades generals - 2019'!$G$16</f>
        <v>0</v>
      </c>
      <c r="N95" s="78" t="n">
        <f aca="false">SUM(N83:N94)</f>
        <v>9040</v>
      </c>
      <c r="O95" s="181" t="n">
        <f aca="false">N95/'Dades generals - 2019'!$H$16</f>
        <v>0.00639510123926309</v>
      </c>
      <c r="P95" s="78" t="n">
        <f aca="false">SUM(P83:P94)</f>
        <v>6405</v>
      </c>
      <c r="Q95" s="181" t="n">
        <f aca="false">P95/'Dades generals - 2019'!$I$16</f>
        <v>0.00707438542312115</v>
      </c>
      <c r="R95" s="81" t="n">
        <f aca="false">SUM(R83:R94)</f>
        <v>0</v>
      </c>
      <c r="S95" s="181" t="n">
        <f aca="false">R95/'Dades generals - 2019'!$J$16</f>
        <v>0</v>
      </c>
      <c r="T95" s="82" t="n">
        <f aca="false">N95+P95+R95</f>
        <v>15445</v>
      </c>
      <c r="U95" s="181" t="n">
        <f aca="false">T95/'Dades generals - 2019'!$K$16</f>
        <v>0.00568321059266559</v>
      </c>
      <c r="V95" s="122" t="n">
        <f aca="false">SUM(V83:V94)</f>
        <v>41671</v>
      </c>
      <c r="W95" s="180" t="n">
        <f aca="false">V95/'Dades generals - 2019'!$L$16</f>
        <v>0.00409234995420646</v>
      </c>
      <c r="Y95" s="83" t="n">
        <f aca="false">SUM(Y83:Y94)</f>
        <v>0</v>
      </c>
      <c r="Z95" s="84" t="n">
        <f aca="false">SUM(Z83:Z94)</f>
        <v>0</v>
      </c>
      <c r="AA95" s="84" t="n">
        <f aca="false">SUM(AA83:AA94)</f>
        <v>8527</v>
      </c>
      <c r="AB95" s="84" t="n">
        <f aca="false">SUM(AB83:AB94)</f>
        <v>0</v>
      </c>
      <c r="AC95" s="84" t="n">
        <f aca="false">SUM(AC83:AC94)</f>
        <v>0</v>
      </c>
      <c r="AD95" s="84" t="n">
        <f aca="false">SUM(AD83:AD94)</f>
        <v>398</v>
      </c>
      <c r="AE95" s="84" t="n">
        <f aca="false">SUM(AE83:AE94)</f>
        <v>0</v>
      </c>
      <c r="AF95" s="84" t="n">
        <f aca="false">SUM(AF83:AF94)</f>
        <v>115</v>
      </c>
      <c r="AG95" s="84" t="n">
        <f aca="false">SUM(AG83:AG94)</f>
        <v>0</v>
      </c>
      <c r="AH95" s="85" t="n">
        <f aca="false">SUM(AH83:AH94)</f>
        <v>0</v>
      </c>
      <c r="AI95" s="86" t="n">
        <f aca="false">SUM(Y95:AH95)</f>
        <v>9040</v>
      </c>
      <c r="AJ95" s="83" t="n">
        <f aca="false">SUM(AJ83:AJ94)</f>
        <v>0</v>
      </c>
      <c r="AK95" s="84" t="n">
        <f aca="false">SUM(AK83:AK94)</f>
        <v>0</v>
      </c>
      <c r="AL95" s="84" t="n">
        <f aca="false">SUM(AL83:AL94)</f>
        <v>6396</v>
      </c>
      <c r="AM95" s="84" t="n">
        <f aca="false">SUM(AM83:AM94)</f>
        <v>0</v>
      </c>
      <c r="AN95" s="84" t="n">
        <f aca="false">SUM(AN83:AN94)</f>
        <v>0</v>
      </c>
      <c r="AO95" s="84" t="n">
        <f aca="false">SUM(AO83:AO94)</f>
        <v>0</v>
      </c>
      <c r="AP95" s="84" t="n">
        <f aca="false">SUM(AP83:AP94)</f>
        <v>0</v>
      </c>
      <c r="AQ95" s="84" t="n">
        <f aca="false">SUM(AQ83:AQ94)</f>
        <v>9</v>
      </c>
      <c r="AR95" s="84" t="n">
        <f aca="false">SUM(AR83:AR94)</f>
        <v>0</v>
      </c>
      <c r="AS95" s="85" t="n">
        <f aca="false">SUM(AS83:AS94)</f>
        <v>0</v>
      </c>
      <c r="AT95" s="86" t="n">
        <f aca="false">SUM(AJ95:AS95)</f>
        <v>6405</v>
      </c>
    </row>
    <row r="96" customFormat="false" ht="17.25" hidden="false" customHeight="false" outlineLevel="0" collapsed="false">
      <c r="V96" s="211"/>
      <c r="W96" s="212"/>
    </row>
    <row r="97" customFormat="false" ht="17.25" hidden="false" customHeight="false" outlineLevel="0" collapsed="false"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1"/>
      <c r="W97" s="211"/>
    </row>
    <row r="98" customFormat="false" ht="17.25" hidden="false" customHeight="false" outlineLevel="0" collapsed="false">
      <c r="J98" s="213"/>
      <c r="K98" s="213"/>
      <c r="L98" s="213"/>
      <c r="M98" s="213"/>
      <c r="V98" s="211"/>
      <c r="W98" s="211"/>
    </row>
    <row r="99" customFormat="false" ht="17.25" hidden="false" customHeight="false" outlineLevel="0" collapsed="false">
      <c r="J99" s="213"/>
      <c r="K99" s="213"/>
      <c r="L99" s="213"/>
      <c r="M99" s="213"/>
    </row>
    <row r="100" customFormat="false" ht="17.25" hidden="false" customHeight="false" outlineLevel="0" collapsed="false">
      <c r="J100" s="213"/>
      <c r="K100" s="213"/>
      <c r="L100" s="213"/>
      <c r="M100" s="213"/>
    </row>
    <row r="101" customFormat="false" ht="17.25" hidden="false" customHeight="false" outlineLevel="0" collapsed="false">
      <c r="J101" s="213"/>
      <c r="K101" s="213"/>
      <c r="L101" s="213"/>
      <c r="M101" s="213"/>
    </row>
    <row r="102" customFormat="false" ht="17.25" hidden="false" customHeight="false" outlineLevel="0" collapsed="false">
      <c r="J102" s="213"/>
      <c r="K102" s="213"/>
      <c r="L102" s="213"/>
      <c r="M102" s="213"/>
    </row>
    <row r="103" customFormat="false" ht="17.25" hidden="false" customHeight="false" outlineLevel="0" collapsed="false">
      <c r="J103" s="213"/>
      <c r="K103" s="213"/>
      <c r="L103" s="213"/>
      <c r="M103" s="213"/>
    </row>
    <row r="104" customFormat="false" ht="17.25" hidden="false" customHeight="false" outlineLevel="0" collapsed="false">
      <c r="J104" s="213"/>
      <c r="K104" s="213"/>
      <c r="L104" s="213"/>
      <c r="M104" s="213"/>
    </row>
    <row r="105" customFormat="false" ht="17.25" hidden="false" customHeight="false" outlineLevel="0" collapsed="false">
      <c r="J105" s="213"/>
      <c r="K105" s="213"/>
      <c r="L105" s="213"/>
      <c r="M105" s="213"/>
    </row>
    <row r="106" customFormat="false" ht="17.25" hidden="false" customHeight="false" outlineLevel="0" collapsed="false">
      <c r="J106" s="213"/>
      <c r="K106" s="213"/>
      <c r="L106" s="213"/>
      <c r="M106" s="213"/>
    </row>
    <row r="107" customFormat="false" ht="17.25" hidden="false" customHeight="false" outlineLevel="0" collapsed="false">
      <c r="J107" s="213"/>
      <c r="K107" s="213"/>
      <c r="L107" s="213"/>
      <c r="M107" s="213"/>
    </row>
    <row r="108" customFormat="false" ht="17.25" hidden="false" customHeight="false" outlineLevel="0" collapsed="false">
      <c r="J108" s="213"/>
      <c r="K108" s="213"/>
      <c r="L108" s="213"/>
      <c r="M108" s="213"/>
    </row>
    <row r="109" customFormat="false" ht="17.25" hidden="false" customHeight="false" outlineLevel="0" collapsed="false">
      <c r="J109" s="213"/>
      <c r="K109" s="213"/>
      <c r="L109" s="213"/>
      <c r="M109" s="213"/>
    </row>
  </sheetData>
  <mergeCells count="16">
    <mergeCell ref="B3:B4"/>
    <mergeCell ref="C3:C4"/>
    <mergeCell ref="D3:I3"/>
    <mergeCell ref="J3:K3"/>
    <mergeCell ref="L3:M3"/>
    <mergeCell ref="N3:U3"/>
    <mergeCell ref="V3:W3"/>
    <mergeCell ref="Y3:AI3"/>
    <mergeCell ref="AJ3:AT3"/>
    <mergeCell ref="B5:B17"/>
    <mergeCell ref="B18:B30"/>
    <mergeCell ref="B31:B43"/>
    <mergeCell ref="B44:B56"/>
    <mergeCell ref="B57:B69"/>
    <mergeCell ref="B70:B82"/>
    <mergeCell ref="B83:B9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538"/>
  <sheetViews>
    <sheetView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3" topLeftCell="A4" activePane="bottomLeft" state="frozen"/>
      <selection pane="topLeft" activeCell="A1" activeCellId="0" sqref="A1"/>
      <selection pane="bottomLeft" activeCell="X231" activeCellId="0" sqref="X231"/>
    </sheetView>
  </sheetViews>
  <sheetFormatPr defaultRowHeight="15" zeroHeight="false" outlineLevelRow="0" outlineLevelCol="0"/>
  <cols>
    <col collapsed="false" customWidth="true" hidden="false" outlineLevel="0" max="1" min="1" style="214" width="2.42"/>
    <col collapsed="false" customWidth="true" hidden="false" outlineLevel="0" max="2" min="2" style="214" width="15.42"/>
    <col collapsed="false" customWidth="true" hidden="false" outlineLevel="0" max="3" min="3" style="214" width="12.42"/>
    <col collapsed="false" customWidth="true" hidden="false" outlineLevel="0" max="4" min="4" style="214" width="8.42"/>
    <col collapsed="false" customWidth="true" hidden="false" outlineLevel="0" max="5" min="5" style="214" width="16.29"/>
    <col collapsed="false" customWidth="true" hidden="false" outlineLevel="0" max="6" min="6" style="215" width="10.14"/>
    <col collapsed="false" customWidth="true" hidden="false" outlineLevel="0" max="18" min="7" style="215" width="12.71"/>
    <col collapsed="false" customWidth="true" hidden="false" outlineLevel="0" max="19" min="19" style="214" width="15.71"/>
    <col collapsed="false" customWidth="false" hidden="false" outlineLevel="0" max="20" min="20" style="214" width="11.42"/>
    <col collapsed="false" customWidth="true" hidden="false" outlineLevel="0" max="21" min="21" style="214" width="12.29"/>
    <col collapsed="false" customWidth="false" hidden="false" outlineLevel="0" max="1025" min="22" style="214" width="11.42"/>
  </cols>
  <sheetData>
    <row r="1" customFormat="false" ht="18" hidden="false" customHeight="false" outlineLevel="0" collapsed="false"/>
    <row r="2" customFormat="false" ht="21.75" hidden="false" customHeight="true" outlineLevel="0" collapsed="false">
      <c r="B2" s="216" t="s">
        <v>62</v>
      </c>
      <c r="C2" s="217" t="s">
        <v>75</v>
      </c>
      <c r="D2" s="218" t="s">
        <v>76</v>
      </c>
      <c r="E2" s="218" t="s">
        <v>77</v>
      </c>
      <c r="F2" s="218"/>
      <c r="G2" s="219" t="n">
        <v>2019</v>
      </c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20" t="s">
        <v>78</v>
      </c>
    </row>
    <row r="3" customFormat="false" ht="18" hidden="false" customHeight="false" outlineLevel="0" collapsed="false">
      <c r="B3" s="216"/>
      <c r="C3" s="217"/>
      <c r="D3" s="218"/>
      <c r="E3" s="218"/>
      <c r="F3" s="218"/>
      <c r="G3" s="221" t="s">
        <v>41</v>
      </c>
      <c r="H3" s="222" t="s">
        <v>42</v>
      </c>
      <c r="I3" s="222" t="s">
        <v>43</v>
      </c>
      <c r="J3" s="222" t="s">
        <v>44</v>
      </c>
      <c r="K3" s="222" t="s">
        <v>45</v>
      </c>
      <c r="L3" s="222" t="s">
        <v>46</v>
      </c>
      <c r="M3" s="222" t="s">
        <v>47</v>
      </c>
      <c r="N3" s="222" t="s">
        <v>48</v>
      </c>
      <c r="O3" s="222" t="s">
        <v>49</v>
      </c>
      <c r="P3" s="222" t="s">
        <v>50</v>
      </c>
      <c r="Q3" s="222" t="s">
        <v>51</v>
      </c>
      <c r="R3" s="223" t="s">
        <v>52</v>
      </c>
      <c r="S3" s="220"/>
    </row>
    <row r="4" customFormat="false" ht="15" hidden="false" customHeight="true" outlineLevel="0" collapsed="false">
      <c r="B4" s="224" t="s">
        <v>68</v>
      </c>
      <c r="C4" s="225" t="s">
        <v>79</v>
      </c>
      <c r="D4" s="226" t="s">
        <v>80</v>
      </c>
      <c r="E4" s="227" t="s">
        <v>81</v>
      </c>
      <c r="F4" s="227"/>
      <c r="G4" s="228" t="n">
        <v>1184</v>
      </c>
      <c r="H4" s="229" t="n">
        <v>1091</v>
      </c>
      <c r="I4" s="229" t="n">
        <v>1139</v>
      </c>
      <c r="J4" s="229" t="n">
        <v>990</v>
      </c>
      <c r="K4" s="229" t="n">
        <v>1490</v>
      </c>
      <c r="L4" s="229" t="n">
        <v>1168</v>
      </c>
      <c r="M4" s="229" t="n">
        <v>1273</v>
      </c>
      <c r="N4" s="229" t="n">
        <v>0</v>
      </c>
      <c r="O4" s="229" t="n">
        <v>1188</v>
      </c>
      <c r="P4" s="229" t="n">
        <v>1219</v>
      </c>
      <c r="Q4" s="229" t="n">
        <v>1173</v>
      </c>
      <c r="R4" s="230" t="n">
        <v>900</v>
      </c>
      <c r="S4" s="231" t="n">
        <f aca="false">SUM(G4:R4)</f>
        <v>12815</v>
      </c>
    </row>
    <row r="5" customFormat="false" ht="15" hidden="false" customHeight="true" outlineLevel="0" collapsed="false">
      <c r="B5" s="224"/>
      <c r="C5" s="225"/>
      <c r="D5" s="226"/>
      <c r="E5" s="232" t="s">
        <v>82</v>
      </c>
      <c r="F5" s="232"/>
      <c r="G5" s="233" t="n">
        <v>271</v>
      </c>
      <c r="H5" s="234" t="n">
        <v>265</v>
      </c>
      <c r="I5" s="234" t="n">
        <v>284</v>
      </c>
      <c r="J5" s="234" t="n">
        <v>248</v>
      </c>
      <c r="K5" s="234" t="n">
        <v>276</v>
      </c>
      <c r="L5" s="234" t="n">
        <v>243</v>
      </c>
      <c r="M5" s="234" t="n">
        <v>320</v>
      </c>
      <c r="N5" s="234" t="n">
        <v>0</v>
      </c>
      <c r="O5" s="234" t="n">
        <v>260</v>
      </c>
      <c r="P5" s="234" t="n">
        <v>361</v>
      </c>
      <c r="Q5" s="234" t="n">
        <v>283</v>
      </c>
      <c r="R5" s="235" t="n">
        <v>282</v>
      </c>
      <c r="S5" s="236" t="n">
        <f aca="false">SUM(G5:R5)</f>
        <v>3093</v>
      </c>
    </row>
    <row r="6" customFormat="false" ht="15" hidden="false" customHeight="true" outlineLevel="0" collapsed="false">
      <c r="B6" s="224"/>
      <c r="C6" s="225"/>
      <c r="D6" s="226"/>
      <c r="E6" s="237" t="s">
        <v>83</v>
      </c>
      <c r="F6" s="237"/>
      <c r="G6" s="238" t="n">
        <v>1535</v>
      </c>
      <c r="H6" s="239" t="n">
        <v>1711</v>
      </c>
      <c r="I6" s="239" t="n">
        <v>1683</v>
      </c>
      <c r="J6" s="239" t="n">
        <v>1543</v>
      </c>
      <c r="K6" s="239" t="n">
        <v>1836</v>
      </c>
      <c r="L6" s="239" t="n">
        <v>1456</v>
      </c>
      <c r="M6" s="239" t="n">
        <v>1151</v>
      </c>
      <c r="N6" s="239" t="n">
        <v>0</v>
      </c>
      <c r="O6" s="239" t="n">
        <v>1478</v>
      </c>
      <c r="P6" s="239" t="n">
        <v>1872</v>
      </c>
      <c r="Q6" s="239" t="n">
        <v>1570</v>
      </c>
      <c r="R6" s="240" t="n">
        <v>1153</v>
      </c>
      <c r="S6" s="236" t="n">
        <f aca="false">SUM(G6:R6)</f>
        <v>16988</v>
      </c>
    </row>
    <row r="7" customFormat="false" ht="30" hidden="false" customHeight="true" outlineLevel="0" collapsed="false">
      <c r="B7" s="224"/>
      <c r="C7" s="225"/>
      <c r="D7" s="226"/>
      <c r="E7" s="241" t="s">
        <v>28</v>
      </c>
      <c r="F7" s="242" t="s">
        <v>33</v>
      </c>
      <c r="G7" s="243" t="n">
        <v>11</v>
      </c>
      <c r="H7" s="244" t="n">
        <v>9</v>
      </c>
      <c r="I7" s="244" t="n">
        <v>13</v>
      </c>
      <c r="J7" s="244" t="n">
        <v>15</v>
      </c>
      <c r="K7" s="244" t="n">
        <v>45</v>
      </c>
      <c r="L7" s="244" t="n">
        <v>11</v>
      </c>
      <c r="M7" s="244" t="n">
        <v>11</v>
      </c>
      <c r="N7" s="244" t="n">
        <v>0</v>
      </c>
      <c r="O7" s="244" t="n">
        <v>7</v>
      </c>
      <c r="P7" s="244" t="n">
        <v>7</v>
      </c>
      <c r="Q7" s="244" t="n">
        <v>10</v>
      </c>
      <c r="R7" s="245" t="n">
        <v>6</v>
      </c>
      <c r="S7" s="246" t="n">
        <f aca="false">SUM(G7:R7)</f>
        <v>145</v>
      </c>
    </row>
    <row r="8" s="247" customFormat="true" ht="33" hidden="false" customHeight="true" outlineLevel="0" collapsed="false">
      <c r="B8" s="224"/>
      <c r="C8" s="225"/>
      <c r="D8" s="226"/>
      <c r="E8" s="248" t="s">
        <v>24</v>
      </c>
      <c r="F8" s="249" t="s">
        <v>33</v>
      </c>
      <c r="G8" s="250" t="n">
        <v>6</v>
      </c>
      <c r="H8" s="250" t="n">
        <v>33</v>
      </c>
      <c r="I8" s="250" t="n">
        <v>35</v>
      </c>
      <c r="J8" s="250" t="n">
        <v>14</v>
      </c>
      <c r="K8" s="250" t="n">
        <v>3</v>
      </c>
      <c r="L8" s="250" t="n">
        <v>5</v>
      </c>
      <c r="M8" s="250" t="n">
        <v>4</v>
      </c>
      <c r="N8" s="250" t="n">
        <v>0</v>
      </c>
      <c r="O8" s="250" t="n">
        <v>3</v>
      </c>
      <c r="P8" s="250" t="n">
        <v>2</v>
      </c>
      <c r="Q8" s="250" t="n">
        <v>7</v>
      </c>
      <c r="R8" s="250" t="n">
        <v>4</v>
      </c>
      <c r="S8" s="80" t="n">
        <f aca="false">SUM(G8:R8)</f>
        <v>116</v>
      </c>
    </row>
    <row r="9" customFormat="false" ht="15" hidden="false" customHeight="true" outlineLevel="0" collapsed="false">
      <c r="B9" s="224"/>
      <c r="C9" s="225"/>
      <c r="D9" s="226"/>
      <c r="E9" s="251" t="s">
        <v>84</v>
      </c>
      <c r="F9" s="251"/>
      <c r="G9" s="252" t="n">
        <f aca="false">SUM(G4:G8)</f>
        <v>3007</v>
      </c>
      <c r="H9" s="253" t="n">
        <f aca="false">SUM(H4:H8)</f>
        <v>3109</v>
      </c>
      <c r="I9" s="253" t="n">
        <f aca="false">SUM(I4:I8)</f>
        <v>3154</v>
      </c>
      <c r="J9" s="253" t="n">
        <f aca="false">SUM(J4:J8)</f>
        <v>2810</v>
      </c>
      <c r="K9" s="253" t="n">
        <f aca="false">SUM(K4:K8)</f>
        <v>3650</v>
      </c>
      <c r="L9" s="253" t="n">
        <f aca="false">SUM(L4:L8)</f>
        <v>2883</v>
      </c>
      <c r="M9" s="253" t="n">
        <f aca="false">SUM(M4:M8)</f>
        <v>2759</v>
      </c>
      <c r="N9" s="253" t="n">
        <f aca="false">SUM(N4:N8)</f>
        <v>0</v>
      </c>
      <c r="O9" s="253" t="n">
        <f aca="false">SUM(O4:O8)</f>
        <v>2936</v>
      </c>
      <c r="P9" s="253" t="n">
        <f aca="false">SUM(P4:P8)</f>
        <v>3461</v>
      </c>
      <c r="Q9" s="253" t="n">
        <f aca="false">SUM(Q4:Q8)</f>
        <v>3043</v>
      </c>
      <c r="R9" s="254" t="n">
        <f aca="false">SUM(R4:R8)</f>
        <v>2345</v>
      </c>
      <c r="S9" s="80" t="n">
        <f aca="false">SUM(G9:R9)</f>
        <v>33157</v>
      </c>
      <c r="U9" s="255"/>
    </row>
    <row r="10" customFormat="false" ht="7.5" hidden="false" customHeight="true" outlineLevel="0" collapsed="false">
      <c r="B10" s="224"/>
      <c r="C10" s="225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U10" s="255"/>
    </row>
    <row r="11" customFormat="false" ht="15" hidden="false" customHeight="true" outlineLevel="0" collapsed="false">
      <c r="B11" s="224"/>
      <c r="C11" s="225"/>
      <c r="D11" s="226" t="s">
        <v>85</v>
      </c>
      <c r="E11" s="227" t="s">
        <v>81</v>
      </c>
      <c r="F11" s="227"/>
      <c r="G11" s="257" t="n">
        <v>0</v>
      </c>
      <c r="H11" s="229" t="n">
        <v>113</v>
      </c>
      <c r="I11" s="229" t="n">
        <v>0</v>
      </c>
      <c r="J11" s="229" t="n">
        <v>0</v>
      </c>
      <c r="K11" s="229" t="n">
        <v>0</v>
      </c>
      <c r="L11" s="229" t="n">
        <v>0</v>
      </c>
      <c r="M11" s="229" t="n">
        <v>1175</v>
      </c>
      <c r="N11" s="229" t="n">
        <v>1221</v>
      </c>
      <c r="O11" s="229" t="n">
        <v>0</v>
      </c>
      <c r="P11" s="258" t="n">
        <v>0</v>
      </c>
      <c r="Q11" s="258" t="n">
        <v>0</v>
      </c>
      <c r="R11" s="259" t="n">
        <v>0</v>
      </c>
      <c r="S11" s="231" t="n">
        <f aca="false">SUM(G11:R11)</f>
        <v>2509</v>
      </c>
    </row>
    <row r="12" customFormat="false" ht="15" hidden="false" customHeight="true" outlineLevel="0" collapsed="false">
      <c r="B12" s="224"/>
      <c r="C12" s="225"/>
      <c r="D12" s="226"/>
      <c r="E12" s="232" t="s">
        <v>82</v>
      </c>
      <c r="F12" s="232"/>
      <c r="G12" s="260" t="n">
        <v>0</v>
      </c>
      <c r="H12" s="234" t="n">
        <v>14</v>
      </c>
      <c r="I12" s="234" t="n">
        <v>0</v>
      </c>
      <c r="J12" s="234" t="n">
        <v>0</v>
      </c>
      <c r="K12" s="234" t="n">
        <v>0</v>
      </c>
      <c r="L12" s="234" t="n">
        <v>0</v>
      </c>
      <c r="M12" s="234" t="n">
        <v>423</v>
      </c>
      <c r="N12" s="234" t="n">
        <v>501</v>
      </c>
      <c r="O12" s="234" t="n">
        <v>0</v>
      </c>
      <c r="P12" s="261" t="n">
        <v>0</v>
      </c>
      <c r="Q12" s="261" t="n">
        <v>0</v>
      </c>
      <c r="R12" s="262" t="n">
        <v>0</v>
      </c>
      <c r="S12" s="236" t="n">
        <f aca="false">SUM(G12:R12)</f>
        <v>938</v>
      </c>
    </row>
    <row r="13" customFormat="false" ht="15" hidden="false" customHeight="true" outlineLevel="0" collapsed="false">
      <c r="B13" s="224"/>
      <c r="C13" s="225"/>
      <c r="D13" s="226"/>
      <c r="E13" s="263" t="s">
        <v>29</v>
      </c>
      <c r="F13" s="263"/>
      <c r="G13" s="264" t="n">
        <v>0</v>
      </c>
      <c r="H13" s="265" t="n">
        <v>3</v>
      </c>
      <c r="I13" s="265" t="n">
        <v>0</v>
      </c>
      <c r="J13" s="265" t="n">
        <v>0</v>
      </c>
      <c r="K13" s="265" t="n">
        <v>0</v>
      </c>
      <c r="L13" s="265" t="n">
        <v>0</v>
      </c>
      <c r="M13" s="265" t="n">
        <v>16</v>
      </c>
      <c r="N13" s="265" t="n">
        <v>4</v>
      </c>
      <c r="O13" s="265" t="n">
        <v>0</v>
      </c>
      <c r="P13" s="266" t="n">
        <v>0</v>
      </c>
      <c r="Q13" s="266" t="n">
        <v>0</v>
      </c>
      <c r="R13" s="267" t="n">
        <v>0</v>
      </c>
      <c r="S13" s="268" t="n">
        <f aca="false">SUM(G13:R13)</f>
        <v>23</v>
      </c>
    </row>
    <row r="14" customFormat="false" ht="15" hidden="false" customHeight="true" outlineLevel="0" collapsed="false">
      <c r="B14" s="224"/>
      <c r="C14" s="225"/>
      <c r="D14" s="226"/>
      <c r="E14" s="248" t="s">
        <v>28</v>
      </c>
      <c r="F14" s="269" t="s">
        <v>32</v>
      </c>
      <c r="G14" s="270" t="n">
        <v>0</v>
      </c>
      <c r="H14" s="271" t="n">
        <v>12</v>
      </c>
      <c r="I14" s="272" t="n">
        <v>0</v>
      </c>
      <c r="J14" s="272" t="n">
        <v>0</v>
      </c>
      <c r="K14" s="272" t="n">
        <v>0</v>
      </c>
      <c r="L14" s="272" t="n">
        <v>0</v>
      </c>
      <c r="M14" s="272" t="n">
        <v>46</v>
      </c>
      <c r="N14" s="272" t="n">
        <v>35</v>
      </c>
      <c r="O14" s="272" t="n">
        <v>0</v>
      </c>
      <c r="P14" s="272" t="n">
        <v>0</v>
      </c>
      <c r="Q14" s="273" t="n">
        <v>0</v>
      </c>
      <c r="R14" s="271" t="n">
        <v>0</v>
      </c>
      <c r="S14" s="231" t="n">
        <f aca="false">SUM(G14:R14)</f>
        <v>93</v>
      </c>
      <c r="T14" s="255"/>
    </row>
    <row r="15" customFormat="false" ht="15" hidden="false" customHeight="true" outlineLevel="0" collapsed="false">
      <c r="B15" s="224"/>
      <c r="C15" s="225"/>
      <c r="D15" s="226"/>
      <c r="E15" s="248"/>
      <c r="F15" s="274" t="s">
        <v>33</v>
      </c>
      <c r="G15" s="275" t="n">
        <v>0</v>
      </c>
      <c r="H15" s="276" t="n">
        <v>6</v>
      </c>
      <c r="I15" s="277" t="n">
        <v>0</v>
      </c>
      <c r="J15" s="277" t="n">
        <v>0</v>
      </c>
      <c r="K15" s="277" t="n">
        <v>0</v>
      </c>
      <c r="L15" s="277" t="n">
        <v>0</v>
      </c>
      <c r="M15" s="277" t="n">
        <v>1</v>
      </c>
      <c r="N15" s="277" t="n">
        <v>2</v>
      </c>
      <c r="O15" s="277" t="n">
        <v>0</v>
      </c>
      <c r="P15" s="277" t="n">
        <v>0</v>
      </c>
      <c r="Q15" s="278" t="n">
        <v>0</v>
      </c>
      <c r="R15" s="276" t="n">
        <v>0</v>
      </c>
      <c r="S15" s="279" t="n">
        <f aca="false">SUM(G15:R15)</f>
        <v>9</v>
      </c>
    </row>
    <row r="16" customFormat="false" ht="15" hidden="false" customHeight="true" outlineLevel="0" collapsed="false">
      <c r="B16" s="224"/>
      <c r="C16" s="225"/>
      <c r="D16" s="226"/>
      <c r="E16" s="248"/>
      <c r="F16" s="274" t="s">
        <v>86</v>
      </c>
      <c r="G16" s="275" t="n">
        <v>0</v>
      </c>
      <c r="H16" s="276" t="n">
        <v>2</v>
      </c>
      <c r="I16" s="277" t="n">
        <v>0</v>
      </c>
      <c r="J16" s="277" t="n">
        <v>0</v>
      </c>
      <c r="K16" s="277" t="n">
        <v>0</v>
      </c>
      <c r="L16" s="277" t="n">
        <v>0</v>
      </c>
      <c r="M16" s="277" t="n">
        <v>1</v>
      </c>
      <c r="N16" s="277" t="n">
        <v>0</v>
      </c>
      <c r="O16" s="277" t="n">
        <v>0</v>
      </c>
      <c r="P16" s="277" t="n">
        <v>0</v>
      </c>
      <c r="Q16" s="278" t="n">
        <v>0</v>
      </c>
      <c r="R16" s="276" t="n">
        <v>0</v>
      </c>
      <c r="S16" s="279" t="n">
        <f aca="false">SUM(G16:R16)</f>
        <v>3</v>
      </c>
    </row>
    <row r="17" customFormat="false" ht="15" hidden="false" customHeight="true" outlineLevel="0" collapsed="false">
      <c r="B17" s="224"/>
      <c r="C17" s="225"/>
      <c r="D17" s="226"/>
      <c r="E17" s="248"/>
      <c r="F17" s="242" t="s">
        <v>36</v>
      </c>
      <c r="G17" s="280" t="n">
        <v>0</v>
      </c>
      <c r="H17" s="281" t="n">
        <v>4</v>
      </c>
      <c r="I17" s="282" t="n">
        <v>0</v>
      </c>
      <c r="J17" s="282" t="n">
        <v>0</v>
      </c>
      <c r="K17" s="282" t="n">
        <v>0</v>
      </c>
      <c r="L17" s="282" t="n">
        <v>0</v>
      </c>
      <c r="M17" s="282" t="n">
        <v>0</v>
      </c>
      <c r="N17" s="282" t="n">
        <v>0</v>
      </c>
      <c r="O17" s="282" t="n">
        <v>0</v>
      </c>
      <c r="P17" s="282" t="n">
        <v>0</v>
      </c>
      <c r="Q17" s="283" t="n">
        <v>0</v>
      </c>
      <c r="R17" s="281" t="n">
        <v>0</v>
      </c>
      <c r="S17" s="246" t="n">
        <f aca="false">SUM(G17:R17)</f>
        <v>4</v>
      </c>
      <c r="U17" s="255"/>
    </row>
    <row r="18" customFormat="false" ht="15" hidden="false" customHeight="true" outlineLevel="0" collapsed="false">
      <c r="B18" s="224"/>
      <c r="C18" s="225"/>
      <c r="D18" s="226"/>
      <c r="E18" s="248"/>
      <c r="F18" s="284" t="s">
        <v>22</v>
      </c>
      <c r="G18" s="285" t="n">
        <f aca="false">SUM(G14:G17)</f>
        <v>0</v>
      </c>
      <c r="H18" s="286" t="n">
        <f aca="false">SUM(H14:H17)</f>
        <v>24</v>
      </c>
      <c r="I18" s="286" t="n">
        <f aca="false">SUM(I14:I17)</f>
        <v>0</v>
      </c>
      <c r="J18" s="286" t="n">
        <f aca="false">SUM(J14:J17)</f>
        <v>0</v>
      </c>
      <c r="K18" s="286" t="n">
        <f aca="false">SUM(K14:K17)</f>
        <v>0</v>
      </c>
      <c r="L18" s="286" t="n">
        <f aca="false">SUM(L14:L17)</f>
        <v>0</v>
      </c>
      <c r="M18" s="286" t="n">
        <f aca="false">SUM(M14:M17)</f>
        <v>48</v>
      </c>
      <c r="N18" s="286" t="n">
        <f aca="false">SUM(N14:N17)</f>
        <v>37</v>
      </c>
      <c r="O18" s="286" t="n">
        <f aca="false">SUM(O14:O17)</f>
        <v>0</v>
      </c>
      <c r="P18" s="286" t="n">
        <f aca="false">SUM(P14:P17)</f>
        <v>0</v>
      </c>
      <c r="Q18" s="287" t="n">
        <f aca="false">SUM(Q14:Q17)</f>
        <v>0</v>
      </c>
      <c r="R18" s="288" t="n">
        <f aca="false">SUM(R14:R17)</f>
        <v>0</v>
      </c>
      <c r="S18" s="80" t="n">
        <f aca="false">SUM(S14:S17)</f>
        <v>109</v>
      </c>
      <c r="U18" s="255"/>
    </row>
    <row r="19" customFormat="false" ht="15" hidden="false" customHeight="true" outlineLevel="0" collapsed="false">
      <c r="B19" s="224"/>
      <c r="C19" s="225"/>
      <c r="D19" s="226"/>
      <c r="E19" s="248" t="s">
        <v>24</v>
      </c>
      <c r="F19" s="289" t="s">
        <v>32</v>
      </c>
      <c r="G19" s="290" t="n">
        <v>0</v>
      </c>
      <c r="H19" s="272" t="n">
        <v>10</v>
      </c>
      <c r="I19" s="272" t="n">
        <v>0</v>
      </c>
      <c r="J19" s="272" t="n">
        <v>0</v>
      </c>
      <c r="K19" s="272" t="n">
        <v>0</v>
      </c>
      <c r="L19" s="272" t="n">
        <v>0</v>
      </c>
      <c r="M19" s="272" t="n">
        <v>12</v>
      </c>
      <c r="N19" s="272" t="n">
        <v>1</v>
      </c>
      <c r="O19" s="272" t="n">
        <v>0</v>
      </c>
      <c r="P19" s="272" t="n">
        <v>0</v>
      </c>
      <c r="Q19" s="272" t="n">
        <v>0</v>
      </c>
      <c r="R19" s="291" t="n">
        <v>0</v>
      </c>
      <c r="S19" s="231" t="n">
        <f aca="false">SUM(G19:R19)</f>
        <v>23</v>
      </c>
      <c r="T19" s="255"/>
    </row>
    <row r="20" customFormat="false" ht="15" hidden="false" customHeight="true" outlineLevel="0" collapsed="false">
      <c r="B20" s="224"/>
      <c r="C20" s="225"/>
      <c r="D20" s="226"/>
      <c r="E20" s="248"/>
      <c r="F20" s="292" t="s">
        <v>33</v>
      </c>
      <c r="G20" s="293" t="n">
        <v>0</v>
      </c>
      <c r="H20" s="277" t="n">
        <v>4</v>
      </c>
      <c r="I20" s="277" t="n">
        <v>0</v>
      </c>
      <c r="J20" s="277" t="n">
        <v>0</v>
      </c>
      <c r="K20" s="277" t="n">
        <v>0</v>
      </c>
      <c r="L20" s="277" t="n">
        <v>0</v>
      </c>
      <c r="M20" s="277" t="n">
        <v>0</v>
      </c>
      <c r="N20" s="277" t="n">
        <v>0</v>
      </c>
      <c r="O20" s="277" t="n">
        <v>0</v>
      </c>
      <c r="P20" s="277" t="n">
        <v>0</v>
      </c>
      <c r="Q20" s="277" t="n">
        <v>0</v>
      </c>
      <c r="R20" s="294" t="n">
        <v>0</v>
      </c>
      <c r="S20" s="295" t="n">
        <f aca="false">SUM(G20:R20)</f>
        <v>4</v>
      </c>
    </row>
    <row r="21" customFormat="false" ht="15" hidden="false" customHeight="true" outlineLevel="0" collapsed="false">
      <c r="B21" s="224"/>
      <c r="C21" s="225"/>
      <c r="D21" s="226"/>
      <c r="E21" s="248"/>
      <c r="F21" s="296" t="s">
        <v>36</v>
      </c>
      <c r="G21" s="297" t="n">
        <v>0</v>
      </c>
      <c r="H21" s="282" t="n">
        <v>2</v>
      </c>
      <c r="I21" s="282" t="n">
        <v>0</v>
      </c>
      <c r="J21" s="282" t="n">
        <v>0</v>
      </c>
      <c r="K21" s="282" t="n">
        <v>0</v>
      </c>
      <c r="L21" s="282" t="n">
        <v>0</v>
      </c>
      <c r="M21" s="282" t="n">
        <v>0</v>
      </c>
      <c r="N21" s="282" t="n">
        <v>0</v>
      </c>
      <c r="O21" s="282" t="n">
        <v>0</v>
      </c>
      <c r="P21" s="282" t="n">
        <v>0</v>
      </c>
      <c r="Q21" s="282" t="n">
        <v>0</v>
      </c>
      <c r="R21" s="298" t="n">
        <v>0</v>
      </c>
      <c r="S21" s="246" t="n">
        <f aca="false">SUM(G21:R21)</f>
        <v>2</v>
      </c>
    </row>
    <row r="22" customFormat="false" ht="15" hidden="false" customHeight="true" outlineLevel="0" collapsed="false">
      <c r="B22" s="224"/>
      <c r="C22" s="225"/>
      <c r="D22" s="226"/>
      <c r="E22" s="248"/>
      <c r="F22" s="299" t="s">
        <v>22</v>
      </c>
      <c r="G22" s="300" t="n">
        <f aca="false">SUM(G19:G21)</f>
        <v>0</v>
      </c>
      <c r="H22" s="286" t="n">
        <f aca="false">SUM(H19:H21)</f>
        <v>16</v>
      </c>
      <c r="I22" s="286" t="n">
        <f aca="false">SUM(I19:I21)</f>
        <v>0</v>
      </c>
      <c r="J22" s="286" t="n">
        <f aca="false">SUM(J19:J21)</f>
        <v>0</v>
      </c>
      <c r="K22" s="286" t="n">
        <f aca="false">SUM(K19:K21)</f>
        <v>0</v>
      </c>
      <c r="L22" s="286" t="n">
        <f aca="false">SUM(L19:L21)</f>
        <v>0</v>
      </c>
      <c r="M22" s="286" t="n">
        <f aca="false">SUM(M19:M21)</f>
        <v>12</v>
      </c>
      <c r="N22" s="286" t="n">
        <f aca="false">SUM(N19:N21)</f>
        <v>1</v>
      </c>
      <c r="O22" s="286" t="n">
        <f aca="false">SUM(O19:O21)</f>
        <v>0</v>
      </c>
      <c r="P22" s="286" t="n">
        <f aca="false">SUM(P19:P21)</f>
        <v>0</v>
      </c>
      <c r="Q22" s="286" t="n">
        <f aca="false">SUM(Q19:Q21)</f>
        <v>0</v>
      </c>
      <c r="R22" s="301" t="n">
        <f aca="false">SUM(R19:R21)</f>
        <v>0</v>
      </c>
      <c r="S22" s="80" t="n">
        <f aca="false">SUM(S19:S21)</f>
        <v>29</v>
      </c>
    </row>
    <row r="23" customFormat="false" ht="15" hidden="false" customHeight="true" outlineLevel="0" collapsed="false">
      <c r="B23" s="224"/>
      <c r="C23" s="225"/>
      <c r="D23" s="226"/>
      <c r="E23" s="251" t="s">
        <v>84</v>
      </c>
      <c r="F23" s="251"/>
      <c r="G23" s="302" t="n">
        <f aca="false">SUM(G11:G22)-G18-G22</f>
        <v>0</v>
      </c>
      <c r="H23" s="303" t="n">
        <f aca="false">SUM(H11:H22)-H18-H22</f>
        <v>170</v>
      </c>
      <c r="I23" s="303" t="n">
        <f aca="false">SUM(I11:I22)-I18-I22</f>
        <v>0</v>
      </c>
      <c r="J23" s="303" t="n">
        <f aca="false">SUM(J11:J22)-J18-J22</f>
        <v>0</v>
      </c>
      <c r="K23" s="303" t="n">
        <f aca="false">SUM(K11:K22)-K18-K22</f>
        <v>0</v>
      </c>
      <c r="L23" s="303" t="n">
        <f aca="false">SUM(L11:L22)-L18-L22</f>
        <v>0</v>
      </c>
      <c r="M23" s="303" t="n">
        <f aca="false">SUM(M11:M22)-M18-M22</f>
        <v>1674</v>
      </c>
      <c r="N23" s="303" t="n">
        <f aca="false">SUM(N11:N22)-N18-N22</f>
        <v>1764</v>
      </c>
      <c r="O23" s="303" t="n">
        <f aca="false">SUM(O11:O22)-O18-O22</f>
        <v>0</v>
      </c>
      <c r="P23" s="303" t="n">
        <f aca="false">SUM(P11:P22)-P18-P22</f>
        <v>0</v>
      </c>
      <c r="Q23" s="303" t="n">
        <f aca="false">SUM(Q11:Q22)-Q18-Q22</f>
        <v>0</v>
      </c>
      <c r="R23" s="304" t="n">
        <f aca="false">SUM(R11:R22)-R18-R22</f>
        <v>0</v>
      </c>
      <c r="S23" s="80" t="n">
        <f aca="false">SUM(G23:R23)</f>
        <v>3608</v>
      </c>
    </row>
    <row r="24" customFormat="false" ht="7.5" hidden="false" customHeight="true" outlineLevel="0" collapsed="false">
      <c r="B24" s="224"/>
      <c r="C24" s="225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</row>
    <row r="25" customFormat="false" ht="15" hidden="false" customHeight="true" outlineLevel="0" collapsed="false">
      <c r="B25" s="224"/>
      <c r="C25" s="225"/>
      <c r="D25" s="226" t="s">
        <v>87</v>
      </c>
      <c r="E25" s="227" t="s">
        <v>81</v>
      </c>
      <c r="F25" s="227"/>
      <c r="G25" s="305" t="n">
        <v>70657</v>
      </c>
      <c r="H25" s="305" t="n">
        <v>65258</v>
      </c>
      <c r="I25" s="305" t="n">
        <v>96126</v>
      </c>
      <c r="J25" s="305" t="n">
        <v>63916</v>
      </c>
      <c r="K25" s="305" t="n">
        <v>73207</v>
      </c>
      <c r="L25" s="305" t="n">
        <v>69016</v>
      </c>
      <c r="M25" s="305" t="n">
        <v>69001</v>
      </c>
      <c r="N25" s="305" t="n">
        <v>55646</v>
      </c>
      <c r="O25" s="305" t="n">
        <v>71183</v>
      </c>
      <c r="P25" s="305" t="n">
        <v>76846</v>
      </c>
      <c r="Q25" s="305" t="n">
        <v>72760</v>
      </c>
      <c r="R25" s="305" t="n">
        <v>76273</v>
      </c>
      <c r="S25" s="231" t="n">
        <f aca="false">SUM(G25:R25)</f>
        <v>859889</v>
      </c>
    </row>
    <row r="26" customFormat="false" ht="15" hidden="false" customHeight="true" outlineLevel="0" collapsed="false">
      <c r="B26" s="224"/>
      <c r="C26" s="225"/>
      <c r="D26" s="226"/>
      <c r="E26" s="232" t="s">
        <v>82</v>
      </c>
      <c r="F26" s="232"/>
      <c r="G26" s="306" t="n">
        <v>14480</v>
      </c>
      <c r="H26" s="306" t="n">
        <v>13170</v>
      </c>
      <c r="I26" s="306" t="n">
        <v>19603</v>
      </c>
      <c r="J26" s="306" t="n">
        <v>12898</v>
      </c>
      <c r="K26" s="306" t="n">
        <v>16155</v>
      </c>
      <c r="L26" s="306" t="n">
        <v>14297</v>
      </c>
      <c r="M26" s="306" t="n">
        <v>11974</v>
      </c>
      <c r="N26" s="306" t="n">
        <v>8985</v>
      </c>
      <c r="O26" s="306" t="n">
        <v>12218</v>
      </c>
      <c r="P26" s="306" t="n">
        <v>14925</v>
      </c>
      <c r="Q26" s="306" t="n">
        <v>14119</v>
      </c>
      <c r="R26" s="306" t="n">
        <v>14563</v>
      </c>
      <c r="S26" s="236" t="n">
        <f aca="false">SUM(G26:R26)</f>
        <v>167387</v>
      </c>
    </row>
    <row r="27" customFormat="false" ht="15" hidden="false" customHeight="true" outlineLevel="0" collapsed="false">
      <c r="B27" s="224"/>
      <c r="C27" s="225"/>
      <c r="D27" s="226"/>
      <c r="E27" s="237" t="s">
        <v>29</v>
      </c>
      <c r="F27" s="237"/>
      <c r="G27" s="238" t="n">
        <v>7475</v>
      </c>
      <c r="H27" s="239" t="n">
        <v>6979</v>
      </c>
      <c r="I27" s="239" t="n">
        <v>7501</v>
      </c>
      <c r="J27" s="239" t="n">
        <v>7214</v>
      </c>
      <c r="K27" s="239" t="n">
        <v>8403</v>
      </c>
      <c r="L27" s="239" t="n">
        <v>7453</v>
      </c>
      <c r="M27" s="239" t="n">
        <v>7551</v>
      </c>
      <c r="N27" s="239" t="n">
        <v>6124</v>
      </c>
      <c r="O27" s="239" t="n">
        <v>8515</v>
      </c>
      <c r="P27" s="307" t="n">
        <v>9454</v>
      </c>
      <c r="Q27" s="307" t="n">
        <v>8835</v>
      </c>
      <c r="R27" s="240" t="n">
        <v>8268</v>
      </c>
      <c r="S27" s="80" t="n">
        <f aca="false">SUM(G27:R27)</f>
        <v>93772</v>
      </c>
    </row>
    <row r="28" customFormat="false" ht="15" hidden="false" customHeight="true" outlineLevel="0" collapsed="false">
      <c r="B28" s="224"/>
      <c r="C28" s="225"/>
      <c r="D28" s="226"/>
      <c r="E28" s="248" t="s">
        <v>28</v>
      </c>
      <c r="F28" s="269" t="s">
        <v>31</v>
      </c>
      <c r="G28" s="278" t="n">
        <v>955</v>
      </c>
      <c r="H28" s="278" t="n">
        <v>978</v>
      </c>
      <c r="I28" s="278" t="n">
        <v>1069</v>
      </c>
      <c r="J28" s="278" t="n">
        <v>1011</v>
      </c>
      <c r="K28" s="278" t="n">
        <v>1051</v>
      </c>
      <c r="L28" s="278" t="n">
        <v>936</v>
      </c>
      <c r="M28" s="278" t="n">
        <v>1105</v>
      </c>
      <c r="N28" s="278" t="n">
        <v>832</v>
      </c>
      <c r="O28" s="278" t="n">
        <v>957</v>
      </c>
      <c r="P28" s="278" t="n">
        <v>1056</v>
      </c>
      <c r="Q28" s="278" t="n">
        <v>1036</v>
      </c>
      <c r="R28" s="278" t="n">
        <v>946</v>
      </c>
      <c r="S28" s="231" t="n">
        <f aca="false">SUM(G28:R28)</f>
        <v>11932</v>
      </c>
      <c r="T28" s="255"/>
    </row>
    <row r="29" customFormat="false" ht="15" hidden="false" customHeight="true" outlineLevel="0" collapsed="false">
      <c r="B29" s="224"/>
      <c r="C29" s="225"/>
      <c r="D29" s="226"/>
      <c r="E29" s="248"/>
      <c r="F29" s="308" t="s">
        <v>32</v>
      </c>
      <c r="G29" s="278" t="n">
        <v>14405</v>
      </c>
      <c r="H29" s="278" t="n">
        <v>14092</v>
      </c>
      <c r="I29" s="278" t="n">
        <v>14540</v>
      </c>
      <c r="J29" s="278" t="n">
        <v>13196</v>
      </c>
      <c r="K29" s="278" t="n">
        <v>15273</v>
      </c>
      <c r="L29" s="278" t="n">
        <v>13490</v>
      </c>
      <c r="M29" s="278" t="n">
        <v>13354</v>
      </c>
      <c r="N29" s="278" t="n">
        <v>10130</v>
      </c>
      <c r="O29" s="278" t="n">
        <v>14001</v>
      </c>
      <c r="P29" s="278" t="n">
        <v>16250</v>
      </c>
      <c r="Q29" s="278" t="n">
        <v>15998</v>
      </c>
      <c r="R29" s="278" t="n">
        <v>13654</v>
      </c>
      <c r="S29" s="309" t="n">
        <f aca="false">SUM(G29:R29)</f>
        <v>168383</v>
      </c>
    </row>
    <row r="30" customFormat="false" ht="15" hidden="false" customHeight="true" outlineLevel="0" collapsed="false">
      <c r="B30" s="224"/>
      <c r="C30" s="225"/>
      <c r="D30" s="226"/>
      <c r="E30" s="248"/>
      <c r="F30" s="274" t="s">
        <v>33</v>
      </c>
      <c r="G30" s="278" t="n">
        <v>562</v>
      </c>
      <c r="H30" s="278" t="n">
        <v>562</v>
      </c>
      <c r="I30" s="278" t="n">
        <v>518</v>
      </c>
      <c r="J30" s="278" t="n">
        <v>582</v>
      </c>
      <c r="K30" s="278" t="n">
        <v>654</v>
      </c>
      <c r="L30" s="278" t="n">
        <v>696</v>
      </c>
      <c r="M30" s="278" t="n">
        <v>710</v>
      </c>
      <c r="N30" s="278" t="n">
        <v>569</v>
      </c>
      <c r="O30" s="278" t="n">
        <v>748</v>
      </c>
      <c r="P30" s="278" t="n">
        <v>768</v>
      </c>
      <c r="Q30" s="278" t="n">
        <v>681</v>
      </c>
      <c r="R30" s="278" t="n">
        <v>540</v>
      </c>
      <c r="S30" s="279" t="n">
        <f aca="false">SUM(G30:R30)</f>
        <v>7590</v>
      </c>
    </row>
    <row r="31" customFormat="false" ht="15" hidden="false" customHeight="true" outlineLevel="0" collapsed="false">
      <c r="B31" s="224"/>
      <c r="C31" s="225"/>
      <c r="D31" s="226"/>
      <c r="E31" s="248"/>
      <c r="F31" s="274" t="s">
        <v>34</v>
      </c>
      <c r="G31" s="278" t="n">
        <v>18</v>
      </c>
      <c r="H31" s="278" t="n">
        <v>10</v>
      </c>
      <c r="I31" s="278" t="n">
        <v>9</v>
      </c>
      <c r="J31" s="278" t="n">
        <v>29</v>
      </c>
      <c r="K31" s="278" t="n">
        <v>33</v>
      </c>
      <c r="L31" s="278" t="n">
        <v>28</v>
      </c>
      <c r="M31" s="278" t="n">
        <v>26</v>
      </c>
      <c r="N31" s="278" t="n">
        <v>24</v>
      </c>
      <c r="O31" s="278" t="n">
        <v>26</v>
      </c>
      <c r="P31" s="278" t="n">
        <v>42</v>
      </c>
      <c r="Q31" s="278" t="n">
        <v>41</v>
      </c>
      <c r="R31" s="278" t="n">
        <v>22</v>
      </c>
      <c r="S31" s="279" t="n">
        <f aca="false">SUM(G31:R31)</f>
        <v>308</v>
      </c>
    </row>
    <row r="32" customFormat="false" ht="15" hidden="false" customHeight="true" outlineLevel="0" collapsed="false">
      <c r="B32" s="224"/>
      <c r="C32" s="225"/>
      <c r="D32" s="226"/>
      <c r="E32" s="248"/>
      <c r="F32" s="274" t="s">
        <v>86</v>
      </c>
      <c r="G32" s="278" t="n">
        <v>566</v>
      </c>
      <c r="H32" s="278" t="n">
        <v>540</v>
      </c>
      <c r="I32" s="278" t="n">
        <v>427</v>
      </c>
      <c r="J32" s="278" t="n">
        <v>438</v>
      </c>
      <c r="K32" s="278" t="n">
        <v>470</v>
      </c>
      <c r="L32" s="278" t="n">
        <v>367</v>
      </c>
      <c r="M32" s="278" t="n">
        <v>447</v>
      </c>
      <c r="N32" s="278" t="n">
        <v>365</v>
      </c>
      <c r="O32" s="278" t="n">
        <v>505</v>
      </c>
      <c r="P32" s="278" t="n">
        <v>586</v>
      </c>
      <c r="Q32" s="278" t="n">
        <v>576</v>
      </c>
      <c r="R32" s="278" t="n">
        <v>461</v>
      </c>
      <c r="S32" s="279" t="n">
        <f aca="false">SUM(G32:R32)</f>
        <v>5748</v>
      </c>
    </row>
    <row r="33" customFormat="false" ht="15" hidden="false" customHeight="true" outlineLevel="0" collapsed="false">
      <c r="B33" s="224"/>
      <c r="C33" s="225"/>
      <c r="D33" s="226"/>
      <c r="E33" s="248"/>
      <c r="F33" s="242" t="s">
        <v>36</v>
      </c>
      <c r="G33" s="283" t="n">
        <v>13</v>
      </c>
      <c r="H33" s="283" t="n">
        <v>14</v>
      </c>
      <c r="I33" s="283" t="n">
        <v>15</v>
      </c>
      <c r="J33" s="283" t="n">
        <v>24</v>
      </c>
      <c r="K33" s="283" t="n">
        <v>17</v>
      </c>
      <c r="L33" s="283" t="n">
        <v>0</v>
      </c>
      <c r="M33" s="283" t="n">
        <v>19</v>
      </c>
      <c r="N33" s="283" t="n">
        <v>0</v>
      </c>
      <c r="O33" s="283" t="n">
        <v>19</v>
      </c>
      <c r="P33" s="283" t="n">
        <v>20</v>
      </c>
      <c r="Q33" s="283" t="n">
        <v>14</v>
      </c>
      <c r="R33" s="283" t="n">
        <v>13</v>
      </c>
      <c r="S33" s="246" t="n">
        <f aca="false">SUM(G33:R33)</f>
        <v>168</v>
      </c>
    </row>
    <row r="34" customFormat="false" ht="15" hidden="false" customHeight="true" outlineLevel="0" collapsed="false">
      <c r="B34" s="224"/>
      <c r="C34" s="225"/>
      <c r="D34" s="226"/>
      <c r="E34" s="248"/>
      <c r="F34" s="284" t="s">
        <v>22</v>
      </c>
      <c r="G34" s="285" t="n">
        <f aca="false">SUM(G28:G33)</f>
        <v>16519</v>
      </c>
      <c r="H34" s="286" t="n">
        <f aca="false">SUM(H28:H33)</f>
        <v>16196</v>
      </c>
      <c r="I34" s="286" t="n">
        <f aca="false">SUM(I28:I33)</f>
        <v>16578</v>
      </c>
      <c r="J34" s="286" t="n">
        <f aca="false">SUM(J28:J33)</f>
        <v>15280</v>
      </c>
      <c r="K34" s="286" t="n">
        <f aca="false">SUM(K28:K33)</f>
        <v>17498</v>
      </c>
      <c r="L34" s="286" t="n">
        <f aca="false">SUM(L28:L33)</f>
        <v>15517</v>
      </c>
      <c r="M34" s="286" t="n">
        <f aca="false">SUM(M28:M33)</f>
        <v>15661</v>
      </c>
      <c r="N34" s="286" t="n">
        <f aca="false">SUM(N28:N33)</f>
        <v>11920</v>
      </c>
      <c r="O34" s="286" t="n">
        <f aca="false">SUM(O28:O33)</f>
        <v>16256</v>
      </c>
      <c r="P34" s="286" t="n">
        <f aca="false">SUM(P28:P33)</f>
        <v>18722</v>
      </c>
      <c r="Q34" s="287" t="n">
        <f aca="false">SUM(Q28:Q33)</f>
        <v>18346</v>
      </c>
      <c r="R34" s="288" t="n">
        <f aca="false">SUM(R28:R33)</f>
        <v>15636</v>
      </c>
      <c r="S34" s="80" t="n">
        <f aca="false">SUM(S28:S33)</f>
        <v>194129</v>
      </c>
    </row>
    <row r="35" customFormat="false" ht="15" hidden="false" customHeight="true" outlineLevel="0" collapsed="false">
      <c r="B35" s="224"/>
      <c r="C35" s="225"/>
      <c r="D35" s="226"/>
      <c r="E35" s="248" t="s">
        <v>24</v>
      </c>
      <c r="F35" s="269" t="s">
        <v>31</v>
      </c>
      <c r="G35" s="290" t="n">
        <v>209</v>
      </c>
      <c r="H35" s="272" t="n">
        <v>259</v>
      </c>
      <c r="I35" s="272" t="n">
        <v>215</v>
      </c>
      <c r="J35" s="272" t="n">
        <v>209</v>
      </c>
      <c r="K35" s="272" t="n">
        <v>242</v>
      </c>
      <c r="L35" s="272" t="n">
        <v>166</v>
      </c>
      <c r="M35" s="272" t="n">
        <v>95</v>
      </c>
      <c r="N35" s="272" t="n">
        <v>68</v>
      </c>
      <c r="O35" s="272" t="n">
        <v>126</v>
      </c>
      <c r="P35" s="272" t="n">
        <v>173</v>
      </c>
      <c r="Q35" s="272" t="n">
        <v>139</v>
      </c>
      <c r="R35" s="272" t="n">
        <v>83</v>
      </c>
      <c r="S35" s="231" t="n">
        <f aca="false">SUM(G35:R35)</f>
        <v>1984</v>
      </c>
      <c r="T35" s="255"/>
    </row>
    <row r="36" customFormat="false" ht="15" hidden="false" customHeight="true" outlineLevel="0" collapsed="false">
      <c r="B36" s="224"/>
      <c r="C36" s="225"/>
      <c r="D36" s="226"/>
      <c r="E36" s="248"/>
      <c r="F36" s="308" t="s">
        <v>32</v>
      </c>
      <c r="G36" s="293" t="n">
        <v>9040</v>
      </c>
      <c r="H36" s="277" t="n">
        <v>11473</v>
      </c>
      <c r="I36" s="277" t="n">
        <v>10530</v>
      </c>
      <c r="J36" s="277" t="n">
        <v>7937</v>
      </c>
      <c r="K36" s="277" t="n">
        <v>9810</v>
      </c>
      <c r="L36" s="277" t="n">
        <v>5518</v>
      </c>
      <c r="M36" s="277" t="n">
        <v>3997</v>
      </c>
      <c r="N36" s="277" t="n">
        <v>3411</v>
      </c>
      <c r="O36" s="277" t="n">
        <v>9520</v>
      </c>
      <c r="P36" s="277" t="n">
        <v>14987</v>
      </c>
      <c r="Q36" s="277" t="n">
        <v>14666</v>
      </c>
      <c r="R36" s="277" t="n">
        <v>10085</v>
      </c>
      <c r="S36" s="309" t="n">
        <f aca="false">SUM(G36:R36)</f>
        <v>110974</v>
      </c>
    </row>
    <row r="37" customFormat="false" ht="15" hidden="false" customHeight="true" outlineLevel="0" collapsed="false">
      <c r="B37" s="224"/>
      <c r="C37" s="225"/>
      <c r="D37" s="226"/>
      <c r="E37" s="248"/>
      <c r="F37" s="274" t="s">
        <v>33</v>
      </c>
      <c r="G37" s="293" t="n">
        <v>231</v>
      </c>
      <c r="H37" s="277" t="n">
        <v>168</v>
      </c>
      <c r="I37" s="277" t="n">
        <v>162</v>
      </c>
      <c r="J37" s="277" t="n">
        <v>104</v>
      </c>
      <c r="K37" s="277" t="n">
        <v>188</v>
      </c>
      <c r="L37" s="277" t="n">
        <v>156</v>
      </c>
      <c r="M37" s="277" t="n">
        <v>110</v>
      </c>
      <c r="N37" s="277" t="n">
        <v>55</v>
      </c>
      <c r="O37" s="277" t="n">
        <v>205</v>
      </c>
      <c r="P37" s="277" t="n">
        <v>291</v>
      </c>
      <c r="Q37" s="277" t="n">
        <v>342</v>
      </c>
      <c r="R37" s="277" t="n">
        <v>243</v>
      </c>
      <c r="S37" s="279" t="n">
        <f aca="false">SUM(G37:R37)</f>
        <v>2255</v>
      </c>
    </row>
    <row r="38" customFormat="false" ht="15" hidden="false" customHeight="true" outlineLevel="0" collapsed="false">
      <c r="B38" s="224"/>
      <c r="C38" s="225"/>
      <c r="D38" s="226"/>
      <c r="E38" s="248"/>
      <c r="F38" s="242" t="s">
        <v>34</v>
      </c>
      <c r="G38" s="293" t="n">
        <v>27</v>
      </c>
      <c r="H38" s="277" t="n">
        <v>49</v>
      </c>
      <c r="I38" s="277" t="n">
        <v>28</v>
      </c>
      <c r="J38" s="277" t="n">
        <v>11</v>
      </c>
      <c r="K38" s="277" t="n">
        <v>17</v>
      </c>
      <c r="L38" s="277" t="n">
        <v>8</v>
      </c>
      <c r="M38" s="277" t="n">
        <v>2</v>
      </c>
      <c r="N38" s="277" t="n">
        <v>4</v>
      </c>
      <c r="O38" s="277" t="n">
        <v>1</v>
      </c>
      <c r="P38" s="277" t="n">
        <v>3</v>
      </c>
      <c r="Q38" s="277" t="n">
        <v>4</v>
      </c>
      <c r="R38" s="277" t="n">
        <v>24</v>
      </c>
      <c r="S38" s="246" t="n">
        <f aca="false">SUM(G38:R38)</f>
        <v>178</v>
      </c>
    </row>
    <row r="39" customFormat="false" ht="15" hidden="false" customHeight="true" outlineLevel="0" collapsed="false">
      <c r="B39" s="224"/>
      <c r="C39" s="225"/>
      <c r="D39" s="226"/>
      <c r="E39" s="248"/>
      <c r="F39" s="242" t="s">
        <v>86</v>
      </c>
      <c r="G39" s="293" t="n">
        <v>344</v>
      </c>
      <c r="H39" s="277" t="n">
        <v>335</v>
      </c>
      <c r="I39" s="277" t="n">
        <v>311</v>
      </c>
      <c r="J39" s="277" t="n">
        <v>244</v>
      </c>
      <c r="K39" s="277" t="n">
        <v>327</v>
      </c>
      <c r="L39" s="277" t="n">
        <v>90</v>
      </c>
      <c r="M39" s="277" t="n">
        <v>24</v>
      </c>
      <c r="N39" s="277" t="n">
        <v>0</v>
      </c>
      <c r="O39" s="277" t="n">
        <v>194</v>
      </c>
      <c r="P39" s="277" t="n">
        <v>327</v>
      </c>
      <c r="Q39" s="277" t="n">
        <v>466</v>
      </c>
      <c r="R39" s="277" t="n">
        <v>192</v>
      </c>
      <c r="S39" s="246" t="n">
        <f aca="false">SUM(G39:R39)</f>
        <v>2854</v>
      </c>
    </row>
    <row r="40" customFormat="false" ht="15" hidden="false" customHeight="true" outlineLevel="0" collapsed="false">
      <c r="B40" s="224"/>
      <c r="C40" s="225"/>
      <c r="D40" s="226"/>
      <c r="E40" s="248"/>
      <c r="F40" s="242" t="s">
        <v>36</v>
      </c>
      <c r="G40" s="297" t="n">
        <v>20</v>
      </c>
      <c r="H40" s="282" t="n">
        <v>24</v>
      </c>
      <c r="I40" s="282" t="n">
        <v>28</v>
      </c>
      <c r="J40" s="282" t="n">
        <v>23</v>
      </c>
      <c r="K40" s="282" t="n">
        <v>35</v>
      </c>
      <c r="L40" s="282" t="n">
        <v>10</v>
      </c>
      <c r="M40" s="282" t="n">
        <v>0</v>
      </c>
      <c r="N40" s="282" t="n">
        <v>0</v>
      </c>
      <c r="O40" s="282" t="n">
        <v>6</v>
      </c>
      <c r="P40" s="282" t="n">
        <v>31</v>
      </c>
      <c r="Q40" s="282" t="n">
        <v>20</v>
      </c>
      <c r="R40" s="282" t="n">
        <v>23</v>
      </c>
      <c r="S40" s="246" t="n">
        <f aca="false">SUM(G40:R40)</f>
        <v>220</v>
      </c>
    </row>
    <row r="41" customFormat="false" ht="15" hidden="false" customHeight="true" outlineLevel="0" collapsed="false">
      <c r="B41" s="224"/>
      <c r="C41" s="225"/>
      <c r="D41" s="226"/>
      <c r="E41" s="248"/>
      <c r="F41" s="284" t="s">
        <v>22</v>
      </c>
      <c r="G41" s="285" t="n">
        <f aca="false">SUM(G35:G40)</f>
        <v>9871</v>
      </c>
      <c r="H41" s="285" t="n">
        <f aca="false">SUM(H35:H40)</f>
        <v>12308</v>
      </c>
      <c r="I41" s="285" t="n">
        <f aca="false">SUM(I35:I40)</f>
        <v>11274</v>
      </c>
      <c r="J41" s="285" t="n">
        <f aca="false">SUM(J35:J40)</f>
        <v>8528</v>
      </c>
      <c r="K41" s="285" t="n">
        <f aca="false">SUM(K35:K40)</f>
        <v>10619</v>
      </c>
      <c r="L41" s="285" t="n">
        <f aca="false">SUM(L35:L40)</f>
        <v>5948</v>
      </c>
      <c r="M41" s="285" t="n">
        <f aca="false">SUM(M35:M40)</f>
        <v>4228</v>
      </c>
      <c r="N41" s="285" t="n">
        <f aca="false">SUM(N35:N40)</f>
        <v>3538</v>
      </c>
      <c r="O41" s="285" t="n">
        <f aca="false">SUM(O35:O40)</f>
        <v>10052</v>
      </c>
      <c r="P41" s="285" t="n">
        <f aca="false">SUM(P35:P40)</f>
        <v>15812</v>
      </c>
      <c r="Q41" s="285" t="n">
        <f aca="false">SUM(Q35:Q40)</f>
        <v>15637</v>
      </c>
      <c r="R41" s="285" t="n">
        <f aca="false">SUM(R35:R40)</f>
        <v>10650</v>
      </c>
      <c r="S41" s="80" t="n">
        <f aca="false">SUM(S35:S40)</f>
        <v>118465</v>
      </c>
    </row>
    <row r="42" customFormat="false" ht="15" hidden="false" customHeight="true" outlineLevel="0" collapsed="false">
      <c r="B42" s="224"/>
      <c r="C42" s="225"/>
      <c r="D42" s="226"/>
      <c r="E42" s="251" t="s">
        <v>84</v>
      </c>
      <c r="F42" s="251"/>
      <c r="G42" s="252" t="n">
        <f aca="false">SUM(G25:G40)-G34</f>
        <v>119002</v>
      </c>
      <c r="H42" s="253" t="n">
        <f aca="false">SUM(H25:H40)-H34</f>
        <v>113911</v>
      </c>
      <c r="I42" s="253" t="n">
        <f aca="false">SUM(I25:I40)-I34</f>
        <v>151082</v>
      </c>
      <c r="J42" s="253" t="n">
        <f aca="false">SUM(J25:J40)-J34</f>
        <v>107836</v>
      </c>
      <c r="K42" s="253" t="n">
        <f aca="false">SUM(K25:K40)-K34</f>
        <v>125882</v>
      </c>
      <c r="L42" s="253" t="n">
        <f aca="false">SUM(L25:L40)-L34</f>
        <v>112231</v>
      </c>
      <c r="M42" s="253" t="n">
        <f aca="false">SUM(M25:M40)-M34</f>
        <v>108415</v>
      </c>
      <c r="N42" s="253" t="n">
        <f aca="false">SUM(N25:N40)-N34</f>
        <v>86213</v>
      </c>
      <c r="O42" s="253" t="n">
        <f aca="false">SUM(O25:O40)-O34</f>
        <v>118224</v>
      </c>
      <c r="P42" s="253" t="n">
        <f aca="false">SUM(P25:P40)-P34</f>
        <v>135759</v>
      </c>
      <c r="Q42" s="253" t="n">
        <f aca="false">SUM(Q25:Q40)-Q34</f>
        <v>129697</v>
      </c>
      <c r="R42" s="254" t="n">
        <f aca="false">SUM(R25:R40)-R34</f>
        <v>125390</v>
      </c>
      <c r="S42" s="80" t="n">
        <f aca="false">SUM(G42:R42)</f>
        <v>1433642</v>
      </c>
    </row>
    <row r="43" customFormat="false" ht="7.5" hidden="false" customHeight="true" outlineLevel="0" collapsed="false">
      <c r="B43" s="224"/>
      <c r="C43" s="225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</row>
    <row r="44" customFormat="false" ht="15" hidden="false" customHeight="true" outlineLevel="0" collapsed="false">
      <c r="B44" s="224"/>
      <c r="C44" s="225"/>
      <c r="D44" s="226" t="s">
        <v>88</v>
      </c>
      <c r="E44" s="227" t="s">
        <v>81</v>
      </c>
      <c r="F44" s="227"/>
      <c r="G44" s="305" t="n">
        <v>17486</v>
      </c>
      <c r="H44" s="305" t="n">
        <v>16254</v>
      </c>
      <c r="I44" s="305" t="n">
        <v>19169</v>
      </c>
      <c r="J44" s="305" t="n">
        <v>16081</v>
      </c>
      <c r="K44" s="305" t="n">
        <v>17555</v>
      </c>
      <c r="L44" s="305" t="n">
        <v>16807</v>
      </c>
      <c r="M44" s="305" t="n">
        <v>18542</v>
      </c>
      <c r="N44" s="305" t="n">
        <v>10069</v>
      </c>
      <c r="O44" s="305" t="n">
        <v>16688</v>
      </c>
      <c r="P44" s="305" t="n">
        <v>18535</v>
      </c>
      <c r="Q44" s="305" t="n">
        <v>17989</v>
      </c>
      <c r="R44" s="305" t="n">
        <v>17330</v>
      </c>
      <c r="S44" s="231" t="n">
        <f aca="false">SUM(G44:R44)</f>
        <v>202505</v>
      </c>
    </row>
    <row r="45" customFormat="false" ht="15" hidden="false" customHeight="true" outlineLevel="0" collapsed="false">
      <c r="B45" s="224"/>
      <c r="C45" s="225"/>
      <c r="D45" s="226"/>
      <c r="E45" s="232" t="s">
        <v>82</v>
      </c>
      <c r="F45" s="232"/>
      <c r="G45" s="306" t="n">
        <v>3969</v>
      </c>
      <c r="H45" s="306" t="n">
        <v>3609</v>
      </c>
      <c r="I45" s="306" t="n">
        <v>4115</v>
      </c>
      <c r="J45" s="306" t="n">
        <v>3377</v>
      </c>
      <c r="K45" s="306" t="n">
        <v>4629</v>
      </c>
      <c r="L45" s="306" t="n">
        <v>3913</v>
      </c>
      <c r="M45" s="306" t="n">
        <v>3673</v>
      </c>
      <c r="N45" s="306" t="n">
        <v>1593</v>
      </c>
      <c r="O45" s="306" t="n">
        <v>3329</v>
      </c>
      <c r="P45" s="306" t="n">
        <v>4389</v>
      </c>
      <c r="Q45" s="306" t="n">
        <v>4226</v>
      </c>
      <c r="R45" s="306" t="n">
        <v>3660</v>
      </c>
      <c r="S45" s="236" t="n">
        <f aca="false">SUM(G45:R45)</f>
        <v>44482</v>
      </c>
    </row>
    <row r="46" customFormat="false" ht="15" hidden="false" customHeight="true" outlineLevel="0" collapsed="false">
      <c r="B46" s="224"/>
      <c r="C46" s="225"/>
      <c r="D46" s="226"/>
      <c r="E46" s="237" t="s">
        <v>29</v>
      </c>
      <c r="F46" s="237"/>
      <c r="G46" s="238" t="n">
        <v>773</v>
      </c>
      <c r="H46" s="239" t="n">
        <v>730</v>
      </c>
      <c r="I46" s="239" t="n">
        <v>785</v>
      </c>
      <c r="J46" s="239" t="n">
        <v>728</v>
      </c>
      <c r="K46" s="239" t="n">
        <v>854</v>
      </c>
      <c r="L46" s="239" t="n">
        <v>869</v>
      </c>
      <c r="M46" s="239" t="n">
        <v>908</v>
      </c>
      <c r="N46" s="239" t="n">
        <v>350</v>
      </c>
      <c r="O46" s="239" t="n">
        <v>929</v>
      </c>
      <c r="P46" s="307" t="n">
        <v>978</v>
      </c>
      <c r="Q46" s="307" t="n">
        <v>955</v>
      </c>
      <c r="R46" s="240" t="n">
        <v>949</v>
      </c>
      <c r="S46" s="80" t="n">
        <f aca="false">SUM(G46:R46)</f>
        <v>9808</v>
      </c>
    </row>
    <row r="47" customFormat="false" ht="15" hidden="false" customHeight="true" outlineLevel="0" collapsed="false">
      <c r="B47" s="224"/>
      <c r="C47" s="225"/>
      <c r="D47" s="226"/>
      <c r="E47" s="248" t="s">
        <v>28</v>
      </c>
      <c r="F47" s="269" t="s">
        <v>31</v>
      </c>
      <c r="G47" s="257" t="n">
        <v>87</v>
      </c>
      <c r="H47" s="229" t="n">
        <v>109</v>
      </c>
      <c r="I47" s="229" t="n">
        <v>128</v>
      </c>
      <c r="J47" s="229" t="n">
        <v>98</v>
      </c>
      <c r="K47" s="229" t="n">
        <v>112</v>
      </c>
      <c r="L47" s="229" t="n">
        <v>116</v>
      </c>
      <c r="M47" s="229" t="n">
        <v>123</v>
      </c>
      <c r="N47" s="229" t="n">
        <v>59</v>
      </c>
      <c r="O47" s="229" t="n">
        <v>92</v>
      </c>
      <c r="P47" s="229" t="n">
        <v>129</v>
      </c>
      <c r="Q47" s="229" t="n">
        <v>114</v>
      </c>
      <c r="R47" s="259" t="n">
        <v>117</v>
      </c>
      <c r="S47" s="231" t="n">
        <f aca="false">SUM(G47:R47)</f>
        <v>1284</v>
      </c>
      <c r="T47" s="255"/>
    </row>
    <row r="48" customFormat="false" ht="15" hidden="false" customHeight="true" outlineLevel="0" collapsed="false">
      <c r="B48" s="224"/>
      <c r="C48" s="225"/>
      <c r="D48" s="226"/>
      <c r="E48" s="248"/>
      <c r="F48" s="308" t="s">
        <v>32</v>
      </c>
      <c r="G48" s="310" t="n">
        <v>1861</v>
      </c>
      <c r="H48" s="277" t="n">
        <v>1744</v>
      </c>
      <c r="I48" s="277" t="n">
        <v>1778</v>
      </c>
      <c r="J48" s="277" t="n">
        <v>1609</v>
      </c>
      <c r="K48" s="277" t="n">
        <v>1921</v>
      </c>
      <c r="L48" s="277" t="n">
        <v>1771</v>
      </c>
      <c r="M48" s="277" t="n">
        <v>1946</v>
      </c>
      <c r="N48" s="277" t="n">
        <v>884</v>
      </c>
      <c r="O48" s="277" t="n">
        <v>1784</v>
      </c>
      <c r="P48" s="277" t="n">
        <v>1924</v>
      </c>
      <c r="Q48" s="277" t="n">
        <v>1934</v>
      </c>
      <c r="R48" s="276" t="n">
        <v>1638</v>
      </c>
      <c r="S48" s="309" t="n">
        <f aca="false">SUM(G48:R48)</f>
        <v>20794</v>
      </c>
    </row>
    <row r="49" customFormat="false" ht="15" hidden="false" customHeight="true" outlineLevel="0" collapsed="false">
      <c r="B49" s="224"/>
      <c r="C49" s="225"/>
      <c r="D49" s="226"/>
      <c r="E49" s="248"/>
      <c r="F49" s="274" t="s">
        <v>33</v>
      </c>
      <c r="G49" s="310" t="n">
        <v>667</v>
      </c>
      <c r="H49" s="277" t="n">
        <v>539</v>
      </c>
      <c r="I49" s="277" t="n">
        <v>605</v>
      </c>
      <c r="J49" s="277" t="n">
        <v>504</v>
      </c>
      <c r="K49" s="277" t="n">
        <v>719</v>
      </c>
      <c r="L49" s="277" t="n">
        <v>505</v>
      </c>
      <c r="M49" s="277" t="n">
        <v>473</v>
      </c>
      <c r="N49" s="277" t="n">
        <v>257</v>
      </c>
      <c r="O49" s="277" t="n">
        <v>536</v>
      </c>
      <c r="P49" s="277" t="n">
        <v>700</v>
      </c>
      <c r="Q49" s="277" t="n">
        <v>602</v>
      </c>
      <c r="R49" s="276" t="n">
        <v>576</v>
      </c>
      <c r="S49" s="279" t="n">
        <f aca="false">SUM(G49:R49)</f>
        <v>6683</v>
      </c>
    </row>
    <row r="50" customFormat="false" ht="15" hidden="false" customHeight="true" outlineLevel="0" collapsed="false">
      <c r="B50" s="224"/>
      <c r="C50" s="225"/>
      <c r="D50" s="226"/>
      <c r="E50" s="248"/>
      <c r="F50" s="274" t="s">
        <v>34</v>
      </c>
      <c r="G50" s="310" t="n">
        <v>11</v>
      </c>
      <c r="H50" s="277" t="n">
        <v>0</v>
      </c>
      <c r="I50" s="277" t="n">
        <v>0</v>
      </c>
      <c r="J50" s="277" t="n">
        <v>3</v>
      </c>
      <c r="K50" s="277" t="n">
        <v>4</v>
      </c>
      <c r="L50" s="277" t="n">
        <v>5</v>
      </c>
      <c r="M50" s="277" t="n">
        <v>2</v>
      </c>
      <c r="N50" s="277" t="n">
        <v>1</v>
      </c>
      <c r="O50" s="277" t="n">
        <v>5</v>
      </c>
      <c r="P50" s="277" t="n">
        <v>3</v>
      </c>
      <c r="Q50" s="277" t="n">
        <v>3</v>
      </c>
      <c r="R50" s="276" t="n">
        <v>1</v>
      </c>
      <c r="S50" s="279" t="n">
        <f aca="false">SUM(G50:R50)</f>
        <v>38</v>
      </c>
    </row>
    <row r="51" customFormat="false" ht="15" hidden="false" customHeight="true" outlineLevel="0" collapsed="false">
      <c r="B51" s="224"/>
      <c r="C51" s="225"/>
      <c r="D51" s="226"/>
      <c r="E51" s="248"/>
      <c r="F51" s="274" t="s">
        <v>86</v>
      </c>
      <c r="G51" s="310" t="n">
        <v>153</v>
      </c>
      <c r="H51" s="277" t="n">
        <v>109</v>
      </c>
      <c r="I51" s="277" t="n">
        <v>116</v>
      </c>
      <c r="J51" s="277" t="n">
        <v>124</v>
      </c>
      <c r="K51" s="277" t="n">
        <v>118</v>
      </c>
      <c r="L51" s="277" t="n">
        <v>93</v>
      </c>
      <c r="M51" s="277" t="n">
        <v>114</v>
      </c>
      <c r="N51" s="277" t="n">
        <v>41</v>
      </c>
      <c r="O51" s="277" t="n">
        <v>127</v>
      </c>
      <c r="P51" s="277" t="n">
        <v>130</v>
      </c>
      <c r="Q51" s="277" t="n">
        <v>106</v>
      </c>
      <c r="R51" s="276" t="n">
        <v>87</v>
      </c>
      <c r="S51" s="279" t="n">
        <f aca="false">SUM(G51:R51)</f>
        <v>1318</v>
      </c>
    </row>
    <row r="52" customFormat="false" ht="15" hidden="false" customHeight="true" outlineLevel="0" collapsed="false">
      <c r="B52" s="224"/>
      <c r="C52" s="225"/>
      <c r="D52" s="226"/>
      <c r="E52" s="248"/>
      <c r="F52" s="242" t="s">
        <v>36</v>
      </c>
      <c r="G52" s="310" t="n">
        <v>182</v>
      </c>
      <c r="H52" s="277" t="n">
        <v>207</v>
      </c>
      <c r="I52" s="277" t="n">
        <v>179</v>
      </c>
      <c r="J52" s="277" t="n">
        <v>134</v>
      </c>
      <c r="K52" s="277" t="n">
        <v>168</v>
      </c>
      <c r="L52" s="277" t="n">
        <v>87</v>
      </c>
      <c r="M52" s="277" t="n">
        <v>118</v>
      </c>
      <c r="N52" s="277" t="n">
        <v>18</v>
      </c>
      <c r="O52" s="277" t="n">
        <v>160</v>
      </c>
      <c r="P52" s="277" t="n">
        <v>119</v>
      </c>
      <c r="Q52" s="277" t="n">
        <v>118</v>
      </c>
      <c r="R52" s="276" t="n">
        <v>46</v>
      </c>
      <c r="S52" s="246" t="n">
        <f aca="false">SUM(G52:R52)</f>
        <v>1536</v>
      </c>
    </row>
    <row r="53" customFormat="false" ht="15" hidden="false" customHeight="true" outlineLevel="0" collapsed="false">
      <c r="B53" s="224"/>
      <c r="C53" s="225"/>
      <c r="D53" s="226"/>
      <c r="E53" s="248"/>
      <c r="F53" s="242" t="s">
        <v>89</v>
      </c>
      <c r="G53" s="311" t="n">
        <v>26</v>
      </c>
      <c r="H53" s="282" t="n">
        <v>24</v>
      </c>
      <c r="I53" s="282" t="n">
        <v>21</v>
      </c>
      <c r="J53" s="282" t="n">
        <v>24</v>
      </c>
      <c r="K53" s="282" t="n">
        <v>24</v>
      </c>
      <c r="L53" s="282" t="n">
        <v>23</v>
      </c>
      <c r="M53" s="282" t="n">
        <v>14</v>
      </c>
      <c r="N53" s="282" t="n">
        <v>0</v>
      </c>
      <c r="O53" s="282" t="n">
        <v>25</v>
      </c>
      <c r="P53" s="282" t="n">
        <v>26</v>
      </c>
      <c r="Q53" s="282" t="n">
        <v>25</v>
      </c>
      <c r="R53" s="281" t="n">
        <v>22</v>
      </c>
      <c r="S53" s="246" t="n">
        <f aca="false">SUM(G53:R53)</f>
        <v>254</v>
      </c>
    </row>
    <row r="54" customFormat="false" ht="15" hidden="false" customHeight="true" outlineLevel="0" collapsed="false">
      <c r="B54" s="224"/>
      <c r="C54" s="225"/>
      <c r="D54" s="226"/>
      <c r="E54" s="248"/>
      <c r="F54" s="284" t="s">
        <v>22</v>
      </c>
      <c r="G54" s="285" t="n">
        <f aca="false">SUM(G47:G53)</f>
        <v>2987</v>
      </c>
      <c r="H54" s="286" t="n">
        <f aca="false">SUM(H47:H53)</f>
        <v>2732</v>
      </c>
      <c r="I54" s="286" t="n">
        <f aca="false">SUM(I47:I53)</f>
        <v>2827</v>
      </c>
      <c r="J54" s="286" t="n">
        <f aca="false">SUM(J47:J53)</f>
        <v>2496</v>
      </c>
      <c r="K54" s="286" t="n">
        <f aca="false">SUM(K47:K53)</f>
        <v>3066</v>
      </c>
      <c r="L54" s="286" t="n">
        <f aca="false">SUM(L47:L53)</f>
        <v>2600</v>
      </c>
      <c r="M54" s="286" t="n">
        <f aca="false">SUM(M47:M53)</f>
        <v>2790</v>
      </c>
      <c r="N54" s="286" t="n">
        <f aca="false">SUM(N47:N53)</f>
        <v>1260</v>
      </c>
      <c r="O54" s="286" t="n">
        <f aca="false">SUM(O47:O53)</f>
        <v>2729</v>
      </c>
      <c r="P54" s="286" t="n">
        <f aca="false">SUM(P47:P53)</f>
        <v>3031</v>
      </c>
      <c r="Q54" s="286" t="n">
        <f aca="false">SUM(Q47:Q53)</f>
        <v>2902</v>
      </c>
      <c r="R54" s="288" t="n">
        <f aca="false">SUM(R47:R53)</f>
        <v>2487</v>
      </c>
      <c r="S54" s="80" t="n">
        <f aca="false">SUM(S47:S53)</f>
        <v>31907</v>
      </c>
    </row>
    <row r="55" customFormat="false" ht="15" hidden="false" customHeight="true" outlineLevel="0" collapsed="false">
      <c r="B55" s="224"/>
      <c r="C55" s="225"/>
      <c r="D55" s="226"/>
      <c r="E55" s="312" t="s">
        <v>24</v>
      </c>
      <c r="F55" s="308" t="s">
        <v>31</v>
      </c>
      <c r="G55" s="48" t="n">
        <v>23</v>
      </c>
      <c r="H55" s="209" t="n">
        <v>34</v>
      </c>
      <c r="I55" s="209" t="n">
        <v>24</v>
      </c>
      <c r="J55" s="209" t="n">
        <v>28</v>
      </c>
      <c r="K55" s="209" t="n">
        <v>30</v>
      </c>
      <c r="L55" s="209" t="n">
        <v>26</v>
      </c>
      <c r="M55" s="209" t="n">
        <v>23</v>
      </c>
      <c r="N55" s="209" t="n">
        <v>5</v>
      </c>
      <c r="O55" s="209" t="n">
        <v>12</v>
      </c>
      <c r="P55" s="209" t="n">
        <v>31</v>
      </c>
      <c r="Q55" s="209" t="n">
        <v>17</v>
      </c>
      <c r="R55" s="187" t="n">
        <v>11</v>
      </c>
      <c r="S55" s="309" t="n">
        <f aca="false">SUM(G55:R55)</f>
        <v>264</v>
      </c>
      <c r="T55" s="255"/>
    </row>
    <row r="56" customFormat="false" ht="15" hidden="false" customHeight="true" outlineLevel="0" collapsed="false">
      <c r="B56" s="224"/>
      <c r="C56" s="225"/>
      <c r="D56" s="226"/>
      <c r="E56" s="312"/>
      <c r="F56" s="308" t="s">
        <v>32</v>
      </c>
      <c r="G56" s="57" t="n">
        <v>852</v>
      </c>
      <c r="H56" s="60" t="n">
        <v>963</v>
      </c>
      <c r="I56" s="60" t="n">
        <v>1004</v>
      </c>
      <c r="J56" s="60" t="n">
        <v>780</v>
      </c>
      <c r="K56" s="60" t="n">
        <v>892</v>
      </c>
      <c r="L56" s="60" t="n">
        <v>562</v>
      </c>
      <c r="M56" s="60" t="n">
        <v>440</v>
      </c>
      <c r="N56" s="60" t="n">
        <v>224</v>
      </c>
      <c r="O56" s="60" t="n">
        <v>845</v>
      </c>
      <c r="P56" s="60" t="n">
        <v>1293</v>
      </c>
      <c r="Q56" s="60" t="n">
        <v>1256</v>
      </c>
      <c r="R56" s="61" t="n">
        <v>893</v>
      </c>
      <c r="S56" s="309" t="n">
        <f aca="false">SUM(G56:R56)</f>
        <v>10004</v>
      </c>
    </row>
    <row r="57" customFormat="false" ht="15" hidden="false" customHeight="true" outlineLevel="0" collapsed="false">
      <c r="B57" s="224"/>
      <c r="C57" s="225"/>
      <c r="D57" s="226"/>
      <c r="E57" s="312"/>
      <c r="F57" s="274" t="s">
        <v>33</v>
      </c>
      <c r="G57" s="57" t="n">
        <v>271</v>
      </c>
      <c r="H57" s="60" t="n">
        <v>379</v>
      </c>
      <c r="I57" s="60" t="n">
        <v>378</v>
      </c>
      <c r="J57" s="60" t="n">
        <v>261</v>
      </c>
      <c r="K57" s="60" t="n">
        <v>337</v>
      </c>
      <c r="L57" s="60" t="n">
        <v>139</v>
      </c>
      <c r="M57" s="60" t="n">
        <v>108</v>
      </c>
      <c r="N57" s="60" t="n">
        <v>72</v>
      </c>
      <c r="O57" s="60" t="n">
        <v>287</v>
      </c>
      <c r="P57" s="60" t="n">
        <v>394</v>
      </c>
      <c r="Q57" s="60" t="n">
        <v>471</v>
      </c>
      <c r="R57" s="61" t="n">
        <v>251</v>
      </c>
      <c r="S57" s="279" t="n">
        <f aca="false">SUM(G57:R57)</f>
        <v>3348</v>
      </c>
    </row>
    <row r="58" customFormat="false" ht="15" hidden="false" customHeight="true" outlineLevel="0" collapsed="false">
      <c r="B58" s="224"/>
      <c r="C58" s="225"/>
      <c r="D58" s="226"/>
      <c r="E58" s="312"/>
      <c r="F58" s="242" t="s">
        <v>34</v>
      </c>
      <c r="G58" s="57" t="n">
        <v>11</v>
      </c>
      <c r="H58" s="60" t="n">
        <v>9</v>
      </c>
      <c r="I58" s="60" t="n">
        <v>4</v>
      </c>
      <c r="J58" s="60" t="n">
        <v>2</v>
      </c>
      <c r="K58" s="60" t="n">
        <v>0</v>
      </c>
      <c r="L58" s="60" t="n">
        <v>3</v>
      </c>
      <c r="M58" s="60" t="n">
        <v>1</v>
      </c>
      <c r="N58" s="60" t="n">
        <v>0</v>
      </c>
      <c r="O58" s="60" t="n">
        <v>0</v>
      </c>
      <c r="P58" s="60" t="n">
        <v>1</v>
      </c>
      <c r="Q58" s="60" t="n">
        <v>0</v>
      </c>
      <c r="R58" s="61" t="n">
        <v>0</v>
      </c>
      <c r="S58" s="246" t="n">
        <f aca="false">SUM(G58:R58)</f>
        <v>31</v>
      </c>
    </row>
    <row r="59" customFormat="false" ht="15" hidden="false" customHeight="true" outlineLevel="0" collapsed="false">
      <c r="B59" s="224"/>
      <c r="C59" s="225"/>
      <c r="D59" s="226"/>
      <c r="E59" s="312"/>
      <c r="F59" s="242" t="s">
        <v>86</v>
      </c>
      <c r="G59" s="57" t="n">
        <v>22</v>
      </c>
      <c r="H59" s="60" t="n">
        <v>29</v>
      </c>
      <c r="I59" s="60" t="n">
        <v>32</v>
      </c>
      <c r="J59" s="60" t="n">
        <v>18</v>
      </c>
      <c r="K59" s="60" t="n">
        <v>36</v>
      </c>
      <c r="L59" s="60" t="n">
        <v>7</v>
      </c>
      <c r="M59" s="60" t="n">
        <v>13</v>
      </c>
      <c r="N59" s="60" t="n">
        <v>0</v>
      </c>
      <c r="O59" s="60" t="n">
        <v>13</v>
      </c>
      <c r="P59" s="60" t="n">
        <v>56</v>
      </c>
      <c r="Q59" s="60" t="n">
        <v>54</v>
      </c>
      <c r="R59" s="61" t="n">
        <v>14</v>
      </c>
      <c r="S59" s="246" t="n">
        <f aca="false">SUM(G59:R59)</f>
        <v>294</v>
      </c>
    </row>
    <row r="60" customFormat="false" ht="15" hidden="false" customHeight="true" outlineLevel="0" collapsed="false">
      <c r="B60" s="224"/>
      <c r="C60" s="225"/>
      <c r="D60" s="226"/>
      <c r="E60" s="312"/>
      <c r="F60" s="242" t="s">
        <v>36</v>
      </c>
      <c r="G60" s="68" t="n">
        <v>62</v>
      </c>
      <c r="H60" s="69" t="n">
        <v>99</v>
      </c>
      <c r="I60" s="69" t="n">
        <v>50</v>
      </c>
      <c r="J60" s="69" t="n">
        <v>44</v>
      </c>
      <c r="K60" s="69" t="n">
        <v>91</v>
      </c>
      <c r="L60" s="69" t="n">
        <v>35</v>
      </c>
      <c r="M60" s="69" t="n">
        <v>0</v>
      </c>
      <c r="N60" s="69" t="n">
        <v>0</v>
      </c>
      <c r="O60" s="69" t="n">
        <v>30</v>
      </c>
      <c r="P60" s="69" t="n">
        <v>100</v>
      </c>
      <c r="Q60" s="69" t="n">
        <v>102</v>
      </c>
      <c r="R60" s="70" t="n">
        <v>73</v>
      </c>
      <c r="S60" s="246" t="n">
        <f aca="false">SUM(G60:R60)</f>
        <v>686</v>
      </c>
    </row>
    <row r="61" customFormat="false" ht="15" hidden="false" customHeight="true" outlineLevel="0" collapsed="false">
      <c r="B61" s="224"/>
      <c r="C61" s="225"/>
      <c r="D61" s="226"/>
      <c r="E61" s="312"/>
      <c r="F61" s="284" t="s">
        <v>22</v>
      </c>
      <c r="G61" s="313" t="n">
        <f aca="false">SUM(G55:G60)</f>
        <v>1241</v>
      </c>
      <c r="H61" s="314" t="n">
        <f aca="false">SUM(H55:H60)</f>
        <v>1513</v>
      </c>
      <c r="I61" s="314" t="n">
        <f aca="false">SUM(I55:I60)</f>
        <v>1492</v>
      </c>
      <c r="J61" s="314" t="n">
        <f aca="false">SUM(J55:J60)</f>
        <v>1133</v>
      </c>
      <c r="K61" s="314" t="n">
        <f aca="false">SUM(K55:K60)</f>
        <v>1386</v>
      </c>
      <c r="L61" s="314" t="n">
        <f aca="false">SUM(L55:L60)</f>
        <v>772</v>
      </c>
      <c r="M61" s="314" t="n">
        <f aca="false">SUM(M55:M60)</f>
        <v>585</v>
      </c>
      <c r="N61" s="314" t="n">
        <f aca="false">SUM(N55:N60)</f>
        <v>301</v>
      </c>
      <c r="O61" s="314" t="n">
        <f aca="false">SUM(O55:O60)</f>
        <v>1187</v>
      </c>
      <c r="P61" s="314" t="n">
        <f aca="false">SUM(P55:P60)</f>
        <v>1875</v>
      </c>
      <c r="Q61" s="314" t="n">
        <f aca="false">SUM(Q55:Q60)</f>
        <v>1900</v>
      </c>
      <c r="R61" s="315" t="n">
        <f aca="false">SUM(R55:R60)</f>
        <v>1242</v>
      </c>
      <c r="S61" s="80" t="n">
        <f aca="false">SUM(S55:S60)</f>
        <v>14627</v>
      </c>
    </row>
    <row r="62" customFormat="false" ht="15" hidden="false" customHeight="true" outlineLevel="0" collapsed="false">
      <c r="B62" s="224"/>
      <c r="C62" s="225"/>
      <c r="D62" s="226"/>
      <c r="E62" s="251" t="s">
        <v>84</v>
      </c>
      <c r="F62" s="251"/>
      <c r="G62" s="252" t="n">
        <f aca="false">SUM(G44:G60)-G54</f>
        <v>26456</v>
      </c>
      <c r="H62" s="253" t="n">
        <f aca="false">SUM(H44:H60)-H54</f>
        <v>24838</v>
      </c>
      <c r="I62" s="253" t="n">
        <f aca="false">SUM(I44:I60)-I54</f>
        <v>28388</v>
      </c>
      <c r="J62" s="253" t="n">
        <f aca="false">SUM(J44:J60)-J54</f>
        <v>23815</v>
      </c>
      <c r="K62" s="253" t="n">
        <f aca="false">SUM(K44:K60)-K54</f>
        <v>27490</v>
      </c>
      <c r="L62" s="253" t="n">
        <f aca="false">SUM(L44:L60)-L54</f>
        <v>24961</v>
      </c>
      <c r="M62" s="253" t="n">
        <f aca="false">SUM(M44:M60)-M54</f>
        <v>26498</v>
      </c>
      <c r="N62" s="253" t="n">
        <f aca="false">SUM(N44:N60)-N54</f>
        <v>13573</v>
      </c>
      <c r="O62" s="253" t="n">
        <f aca="false">SUM(O44:O60)-O54</f>
        <v>24862</v>
      </c>
      <c r="P62" s="253" t="n">
        <f aca="false">SUM(P44:P60)-P54</f>
        <v>28808</v>
      </c>
      <c r="Q62" s="253" t="n">
        <f aca="false">SUM(Q44:Q60)-Q54</f>
        <v>27972</v>
      </c>
      <c r="R62" s="254" t="n">
        <f aca="false">SUM(R44:R60)-R54</f>
        <v>25668</v>
      </c>
      <c r="S62" s="80" t="n">
        <f aca="false">SUM(G62:R62)</f>
        <v>303329</v>
      </c>
    </row>
    <row r="63" customFormat="false" ht="7.5" hidden="false" customHeight="true" outlineLevel="0" collapsed="false">
      <c r="B63" s="224"/>
      <c r="C63" s="225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</row>
    <row r="64" customFormat="false" ht="16.5" hidden="false" customHeight="true" outlineLevel="0" collapsed="false">
      <c r="B64" s="224"/>
      <c r="C64" s="225"/>
      <c r="D64" s="226" t="s">
        <v>90</v>
      </c>
      <c r="E64" s="227" t="s">
        <v>81</v>
      </c>
      <c r="F64" s="227"/>
      <c r="G64" s="305" t="n">
        <v>14343</v>
      </c>
      <c r="H64" s="305" t="n">
        <v>13591</v>
      </c>
      <c r="I64" s="305" t="n">
        <v>15510</v>
      </c>
      <c r="J64" s="305" t="n">
        <v>13229</v>
      </c>
      <c r="K64" s="305" t="n">
        <v>15389</v>
      </c>
      <c r="L64" s="305" t="n">
        <v>14507</v>
      </c>
      <c r="M64" s="305" t="n">
        <v>15662</v>
      </c>
      <c r="N64" s="305" t="n">
        <v>7279</v>
      </c>
      <c r="O64" s="305" t="n">
        <v>14519</v>
      </c>
      <c r="P64" s="305" t="n">
        <v>15902</v>
      </c>
      <c r="Q64" s="305" t="n">
        <v>14744</v>
      </c>
      <c r="R64" s="305" t="n">
        <v>14828</v>
      </c>
      <c r="S64" s="231" t="n">
        <f aca="false">SUM(G64:R64)</f>
        <v>169503</v>
      </c>
    </row>
    <row r="65" customFormat="false" ht="15.75" hidden="false" customHeight="true" outlineLevel="0" collapsed="false">
      <c r="B65" s="224"/>
      <c r="C65" s="225"/>
      <c r="D65" s="226"/>
      <c r="E65" s="232" t="s">
        <v>82</v>
      </c>
      <c r="F65" s="232"/>
      <c r="G65" s="306" t="n">
        <v>3775</v>
      </c>
      <c r="H65" s="306" t="n">
        <v>3669</v>
      </c>
      <c r="I65" s="306" t="n">
        <v>3913</v>
      </c>
      <c r="J65" s="306" t="n">
        <v>3410</v>
      </c>
      <c r="K65" s="306" t="n">
        <v>4379</v>
      </c>
      <c r="L65" s="306" t="n">
        <v>3850</v>
      </c>
      <c r="M65" s="306" t="n">
        <v>3534</v>
      </c>
      <c r="N65" s="306" t="n">
        <v>1598</v>
      </c>
      <c r="O65" s="306" t="n">
        <v>3449</v>
      </c>
      <c r="P65" s="306" t="n">
        <v>4347</v>
      </c>
      <c r="Q65" s="306" t="n">
        <v>3995</v>
      </c>
      <c r="R65" s="306" t="n">
        <v>3570</v>
      </c>
      <c r="S65" s="236" t="n">
        <f aca="false">SUM(G65:R65)</f>
        <v>43489</v>
      </c>
    </row>
    <row r="66" customFormat="false" ht="17.25" hidden="false" customHeight="true" outlineLevel="0" collapsed="false">
      <c r="B66" s="224"/>
      <c r="C66" s="225"/>
      <c r="D66" s="226"/>
      <c r="E66" s="237" t="s">
        <v>29</v>
      </c>
      <c r="F66" s="237"/>
      <c r="G66" s="238" t="n">
        <v>903</v>
      </c>
      <c r="H66" s="239" t="n">
        <v>825</v>
      </c>
      <c r="I66" s="239" t="n">
        <v>866</v>
      </c>
      <c r="J66" s="239" t="n">
        <v>806</v>
      </c>
      <c r="K66" s="239" t="n">
        <v>889</v>
      </c>
      <c r="L66" s="239" t="n">
        <v>974</v>
      </c>
      <c r="M66" s="239" t="n">
        <v>1095</v>
      </c>
      <c r="N66" s="239" t="n">
        <v>436</v>
      </c>
      <c r="O66" s="239" t="n">
        <v>967</v>
      </c>
      <c r="P66" s="307" t="n">
        <v>1050</v>
      </c>
      <c r="Q66" s="307" t="n">
        <v>992</v>
      </c>
      <c r="R66" s="240" t="n">
        <v>928</v>
      </c>
      <c r="S66" s="80" t="n">
        <f aca="false">SUM(G66:R66)</f>
        <v>10731</v>
      </c>
    </row>
    <row r="67" customFormat="false" ht="17.25" hidden="false" customHeight="true" outlineLevel="0" collapsed="false">
      <c r="B67" s="224"/>
      <c r="C67" s="225"/>
      <c r="D67" s="226"/>
      <c r="E67" s="248" t="s">
        <v>28</v>
      </c>
      <c r="F67" s="269" t="s">
        <v>31</v>
      </c>
      <c r="G67" s="290" t="n">
        <v>148</v>
      </c>
      <c r="H67" s="272" t="n">
        <v>155</v>
      </c>
      <c r="I67" s="272" t="n">
        <v>152</v>
      </c>
      <c r="J67" s="272" t="n">
        <v>131</v>
      </c>
      <c r="K67" s="272" t="n">
        <v>150</v>
      </c>
      <c r="L67" s="272" t="n">
        <v>163</v>
      </c>
      <c r="M67" s="272" t="n">
        <v>157</v>
      </c>
      <c r="N67" s="272" t="n">
        <v>47</v>
      </c>
      <c r="O67" s="272" t="n">
        <v>151</v>
      </c>
      <c r="P67" s="272" t="n">
        <v>167</v>
      </c>
      <c r="Q67" s="272" t="n">
        <v>143</v>
      </c>
      <c r="R67" s="291" t="n">
        <v>165</v>
      </c>
      <c r="S67" s="231" t="n">
        <f aca="false">SUM(G67:R67)</f>
        <v>1729</v>
      </c>
      <c r="T67" s="255"/>
    </row>
    <row r="68" customFormat="false" ht="16.5" hidden="false" customHeight="true" outlineLevel="0" collapsed="false">
      <c r="B68" s="224"/>
      <c r="C68" s="225"/>
      <c r="D68" s="226"/>
      <c r="E68" s="248"/>
      <c r="F68" s="308" t="s">
        <v>32</v>
      </c>
      <c r="G68" s="293" t="n">
        <v>2075</v>
      </c>
      <c r="H68" s="277" t="n">
        <v>2094</v>
      </c>
      <c r="I68" s="277" t="n">
        <v>2088</v>
      </c>
      <c r="J68" s="277" t="n">
        <v>2076</v>
      </c>
      <c r="K68" s="277" t="n">
        <v>2545</v>
      </c>
      <c r="L68" s="277" t="n">
        <v>2338</v>
      </c>
      <c r="M68" s="277" t="n">
        <v>2696</v>
      </c>
      <c r="N68" s="277" t="n">
        <v>1003</v>
      </c>
      <c r="O68" s="277" t="n">
        <v>2414</v>
      </c>
      <c r="P68" s="277" t="n">
        <v>2653</v>
      </c>
      <c r="Q68" s="277" t="n">
        <v>2418</v>
      </c>
      <c r="R68" s="294" t="n">
        <v>2153</v>
      </c>
      <c r="S68" s="309" t="n">
        <f aca="false">SUM(G68:R68)</f>
        <v>26553</v>
      </c>
    </row>
    <row r="69" customFormat="false" ht="18" hidden="false" customHeight="true" outlineLevel="0" collapsed="false">
      <c r="B69" s="224"/>
      <c r="C69" s="225"/>
      <c r="D69" s="226"/>
      <c r="E69" s="248"/>
      <c r="F69" s="274" t="s">
        <v>33</v>
      </c>
      <c r="G69" s="293" t="n">
        <v>109</v>
      </c>
      <c r="H69" s="277" t="n">
        <v>84</v>
      </c>
      <c r="I69" s="277" t="n">
        <v>110</v>
      </c>
      <c r="J69" s="277" t="n">
        <v>89</v>
      </c>
      <c r="K69" s="277" t="n">
        <v>137</v>
      </c>
      <c r="L69" s="277" t="n">
        <v>141</v>
      </c>
      <c r="M69" s="277" t="n">
        <v>161</v>
      </c>
      <c r="N69" s="277" t="n">
        <v>35</v>
      </c>
      <c r="O69" s="277" t="n">
        <v>162</v>
      </c>
      <c r="P69" s="277" t="n">
        <v>153</v>
      </c>
      <c r="Q69" s="277" t="n">
        <v>144</v>
      </c>
      <c r="R69" s="294" t="n">
        <v>122</v>
      </c>
      <c r="S69" s="279" t="n">
        <f aca="false">SUM(G69:R69)</f>
        <v>1447</v>
      </c>
    </row>
    <row r="70" customFormat="false" ht="15" hidden="false" customHeight="true" outlineLevel="0" collapsed="false">
      <c r="B70" s="224"/>
      <c r="C70" s="225"/>
      <c r="D70" s="226"/>
      <c r="E70" s="248"/>
      <c r="F70" s="274" t="s">
        <v>34</v>
      </c>
      <c r="G70" s="293" t="n">
        <v>18</v>
      </c>
      <c r="H70" s="277" t="n">
        <v>0</v>
      </c>
      <c r="I70" s="277" t="n">
        <v>1</v>
      </c>
      <c r="J70" s="277" t="n">
        <v>2</v>
      </c>
      <c r="K70" s="277" t="n">
        <v>10</v>
      </c>
      <c r="L70" s="277" t="n">
        <v>7</v>
      </c>
      <c r="M70" s="277" t="n">
        <v>8</v>
      </c>
      <c r="N70" s="277" t="n">
        <v>3</v>
      </c>
      <c r="O70" s="277" t="n">
        <v>3</v>
      </c>
      <c r="P70" s="277" t="n">
        <v>7</v>
      </c>
      <c r="Q70" s="277" t="n">
        <v>1</v>
      </c>
      <c r="R70" s="294" t="n">
        <v>0</v>
      </c>
      <c r="S70" s="279" t="n">
        <f aca="false">SUM(G70:R70)</f>
        <v>60</v>
      </c>
    </row>
    <row r="71" customFormat="false" ht="15" hidden="false" customHeight="true" outlineLevel="0" collapsed="false">
      <c r="B71" s="224"/>
      <c r="C71" s="225"/>
      <c r="D71" s="226"/>
      <c r="E71" s="248"/>
      <c r="F71" s="274" t="s">
        <v>86</v>
      </c>
      <c r="G71" s="293" t="n">
        <v>200</v>
      </c>
      <c r="H71" s="277" t="n">
        <v>232</v>
      </c>
      <c r="I71" s="277" t="n">
        <v>197</v>
      </c>
      <c r="J71" s="277" t="n">
        <v>141</v>
      </c>
      <c r="K71" s="277" t="n">
        <v>186</v>
      </c>
      <c r="L71" s="277" t="n">
        <v>167</v>
      </c>
      <c r="M71" s="277" t="n">
        <v>151</v>
      </c>
      <c r="N71" s="277" t="n">
        <v>54</v>
      </c>
      <c r="O71" s="277" t="n">
        <v>141</v>
      </c>
      <c r="P71" s="277" t="n">
        <v>149</v>
      </c>
      <c r="Q71" s="277" t="n">
        <v>127</v>
      </c>
      <c r="R71" s="294" t="n">
        <v>107</v>
      </c>
      <c r="S71" s="279" t="n">
        <f aca="false">SUM(G71:R71)</f>
        <v>1852</v>
      </c>
    </row>
    <row r="72" customFormat="false" ht="15" hidden="false" customHeight="true" outlineLevel="0" collapsed="false">
      <c r="B72" s="224"/>
      <c r="C72" s="225"/>
      <c r="D72" s="226"/>
      <c r="E72" s="248"/>
      <c r="F72" s="242" t="s">
        <v>36</v>
      </c>
      <c r="G72" s="297" t="n">
        <v>2</v>
      </c>
      <c r="H72" s="282" t="n">
        <v>2</v>
      </c>
      <c r="I72" s="282" t="n">
        <v>7</v>
      </c>
      <c r="J72" s="282" t="n">
        <v>2</v>
      </c>
      <c r="K72" s="282" t="n">
        <v>4</v>
      </c>
      <c r="L72" s="282" t="n">
        <v>2</v>
      </c>
      <c r="M72" s="282" t="n">
        <v>6</v>
      </c>
      <c r="N72" s="282" t="n">
        <v>2</v>
      </c>
      <c r="O72" s="282" t="n">
        <v>3</v>
      </c>
      <c r="P72" s="282" t="n">
        <v>5</v>
      </c>
      <c r="Q72" s="282" t="n">
        <v>5</v>
      </c>
      <c r="R72" s="298" t="n">
        <v>3</v>
      </c>
      <c r="S72" s="246" t="n">
        <f aca="false">SUM(G72:R72)</f>
        <v>43</v>
      </c>
    </row>
    <row r="73" customFormat="false" ht="15" hidden="false" customHeight="true" outlineLevel="0" collapsed="false">
      <c r="B73" s="224"/>
      <c r="C73" s="225"/>
      <c r="D73" s="226"/>
      <c r="E73" s="248"/>
      <c r="F73" s="284" t="s">
        <v>22</v>
      </c>
      <c r="G73" s="300" t="n">
        <f aca="false">SUM(G67:G72)</f>
        <v>2552</v>
      </c>
      <c r="H73" s="286" t="n">
        <f aca="false">SUM(H67:H72)</f>
        <v>2567</v>
      </c>
      <c r="I73" s="286" t="n">
        <f aca="false">SUM(I67:I72)</f>
        <v>2555</v>
      </c>
      <c r="J73" s="286" t="n">
        <f aca="false">SUM(J67:J72)</f>
        <v>2441</v>
      </c>
      <c r="K73" s="286" t="n">
        <f aca="false">SUM(K67:K72)</f>
        <v>3032</v>
      </c>
      <c r="L73" s="286" t="n">
        <f aca="false">SUM(L67:L72)</f>
        <v>2818</v>
      </c>
      <c r="M73" s="286" t="n">
        <f aca="false">SUM(M67:M72)</f>
        <v>3179</v>
      </c>
      <c r="N73" s="286" t="n">
        <f aca="false">SUM(N67:N72)</f>
        <v>1144</v>
      </c>
      <c r="O73" s="286" t="n">
        <f aca="false">SUM(O67:O72)</f>
        <v>2874</v>
      </c>
      <c r="P73" s="286" t="n">
        <f aca="false">SUM(P67:P72)</f>
        <v>3134</v>
      </c>
      <c r="Q73" s="286" t="n">
        <f aca="false">SUM(Q67:Q72)</f>
        <v>2838</v>
      </c>
      <c r="R73" s="301" t="n">
        <f aca="false">SUM(R67:R72)</f>
        <v>2550</v>
      </c>
      <c r="S73" s="316" t="n">
        <f aca="false">SUM(S67:S72)</f>
        <v>31684</v>
      </c>
    </row>
    <row r="74" customFormat="false" ht="15" hidden="false" customHeight="true" outlineLevel="0" collapsed="false">
      <c r="B74" s="224"/>
      <c r="C74" s="225"/>
      <c r="D74" s="226"/>
      <c r="E74" s="248" t="s">
        <v>24</v>
      </c>
      <c r="F74" s="317" t="s">
        <v>31</v>
      </c>
      <c r="G74" s="154" t="n">
        <v>31</v>
      </c>
      <c r="H74" s="156" t="n">
        <v>22</v>
      </c>
      <c r="I74" s="156" t="n">
        <v>30</v>
      </c>
      <c r="J74" s="156" t="n">
        <v>25</v>
      </c>
      <c r="K74" s="156" t="n">
        <v>31</v>
      </c>
      <c r="L74" s="156" t="n">
        <v>16</v>
      </c>
      <c r="M74" s="156" t="n">
        <v>21</v>
      </c>
      <c r="N74" s="156" t="n">
        <v>3</v>
      </c>
      <c r="O74" s="156" t="n">
        <v>14</v>
      </c>
      <c r="P74" s="156" t="n">
        <v>13</v>
      </c>
      <c r="Q74" s="156" t="n">
        <v>14</v>
      </c>
      <c r="R74" s="318" t="n">
        <v>14</v>
      </c>
      <c r="S74" s="319" t="n">
        <f aca="false">SUM(G74:R74)</f>
        <v>234</v>
      </c>
    </row>
    <row r="75" customFormat="false" ht="15" hidden="false" customHeight="true" outlineLevel="0" collapsed="false">
      <c r="B75" s="224"/>
      <c r="C75" s="225"/>
      <c r="D75" s="226"/>
      <c r="E75" s="248"/>
      <c r="F75" s="320" t="s">
        <v>32</v>
      </c>
      <c r="G75" s="293" t="n">
        <v>1196</v>
      </c>
      <c r="H75" s="277" t="n">
        <v>1380</v>
      </c>
      <c r="I75" s="277" t="n">
        <v>1191</v>
      </c>
      <c r="J75" s="277" t="n">
        <v>1096</v>
      </c>
      <c r="K75" s="277" t="n">
        <v>1433</v>
      </c>
      <c r="L75" s="277" t="n">
        <v>940</v>
      </c>
      <c r="M75" s="277" t="n">
        <v>847</v>
      </c>
      <c r="N75" s="277" t="n">
        <v>353</v>
      </c>
      <c r="O75" s="277" t="n">
        <v>1219</v>
      </c>
      <c r="P75" s="277" t="n">
        <v>1748</v>
      </c>
      <c r="Q75" s="277" t="n">
        <v>1695</v>
      </c>
      <c r="R75" s="294" t="n">
        <v>1183</v>
      </c>
      <c r="S75" s="321" t="n">
        <f aca="false">SUM(G75:R75)</f>
        <v>14281</v>
      </c>
    </row>
    <row r="76" customFormat="false" ht="15" hidden="false" customHeight="true" outlineLevel="0" collapsed="false">
      <c r="B76" s="224"/>
      <c r="C76" s="225"/>
      <c r="D76" s="226"/>
      <c r="E76" s="248"/>
      <c r="F76" s="322" t="s">
        <v>33</v>
      </c>
      <c r="G76" s="293" t="n">
        <v>21</v>
      </c>
      <c r="H76" s="277" t="n">
        <v>23</v>
      </c>
      <c r="I76" s="277" t="n">
        <v>16</v>
      </c>
      <c r="J76" s="277" t="n">
        <v>8</v>
      </c>
      <c r="K76" s="277" t="n">
        <v>10</v>
      </c>
      <c r="L76" s="277" t="n">
        <v>15</v>
      </c>
      <c r="M76" s="277" t="n">
        <v>6</v>
      </c>
      <c r="N76" s="277" t="n">
        <v>2</v>
      </c>
      <c r="O76" s="277" t="n">
        <v>15</v>
      </c>
      <c r="P76" s="277" t="n">
        <v>54</v>
      </c>
      <c r="Q76" s="277" t="n">
        <v>27</v>
      </c>
      <c r="R76" s="294" t="n">
        <v>24</v>
      </c>
      <c r="S76" s="323" t="n">
        <f aca="false">SUM(G76:R76)</f>
        <v>221</v>
      </c>
    </row>
    <row r="77" customFormat="false" ht="15" hidden="false" customHeight="true" outlineLevel="0" collapsed="false">
      <c r="B77" s="224"/>
      <c r="C77" s="225"/>
      <c r="D77" s="226"/>
      <c r="E77" s="248"/>
      <c r="F77" s="324" t="s">
        <v>34</v>
      </c>
      <c r="G77" s="293" t="n">
        <v>0</v>
      </c>
      <c r="H77" s="277" t="n">
        <v>4</v>
      </c>
      <c r="I77" s="277" t="n">
        <v>1</v>
      </c>
      <c r="J77" s="277" t="n">
        <v>0</v>
      </c>
      <c r="K77" s="277" t="n">
        <v>1</v>
      </c>
      <c r="L77" s="277" t="n">
        <v>1</v>
      </c>
      <c r="M77" s="277" t="n">
        <v>0</v>
      </c>
      <c r="N77" s="277" t="n">
        <v>0</v>
      </c>
      <c r="O77" s="277" t="n">
        <v>0</v>
      </c>
      <c r="P77" s="277" t="n">
        <v>1</v>
      </c>
      <c r="Q77" s="277" t="n">
        <v>0</v>
      </c>
      <c r="R77" s="294" t="n">
        <v>0</v>
      </c>
      <c r="S77" s="325" t="n">
        <f aca="false">SUM(G77:R77)</f>
        <v>8</v>
      </c>
    </row>
    <row r="78" customFormat="false" ht="15" hidden="false" customHeight="true" outlineLevel="0" collapsed="false">
      <c r="B78" s="224"/>
      <c r="C78" s="225"/>
      <c r="D78" s="226"/>
      <c r="E78" s="248"/>
      <c r="F78" s="324" t="s">
        <v>86</v>
      </c>
      <c r="G78" s="293" t="n">
        <v>52</v>
      </c>
      <c r="H78" s="277" t="n">
        <v>98</v>
      </c>
      <c r="I78" s="277" t="n">
        <v>95</v>
      </c>
      <c r="J78" s="277" t="n">
        <v>65</v>
      </c>
      <c r="K78" s="277" t="n">
        <v>75</v>
      </c>
      <c r="L78" s="277" t="n">
        <v>23</v>
      </c>
      <c r="M78" s="277" t="n">
        <v>14</v>
      </c>
      <c r="N78" s="277" t="n">
        <v>0</v>
      </c>
      <c r="O78" s="277" t="n">
        <v>37</v>
      </c>
      <c r="P78" s="277" t="n">
        <v>79</v>
      </c>
      <c r="Q78" s="277" t="n">
        <v>147</v>
      </c>
      <c r="R78" s="294" t="n">
        <v>96</v>
      </c>
      <c r="S78" s="325" t="n">
        <f aca="false">SUM(G78:R78)</f>
        <v>781</v>
      </c>
    </row>
    <row r="79" customFormat="false" ht="15" hidden="false" customHeight="true" outlineLevel="0" collapsed="false">
      <c r="B79" s="224"/>
      <c r="C79" s="225"/>
      <c r="D79" s="226"/>
      <c r="E79" s="248"/>
      <c r="F79" s="326" t="s">
        <v>36</v>
      </c>
      <c r="G79" s="327" t="n">
        <v>1</v>
      </c>
      <c r="H79" s="328" t="n">
        <v>1</v>
      </c>
      <c r="I79" s="328" t="n">
        <v>1</v>
      </c>
      <c r="J79" s="328" t="n">
        <v>1</v>
      </c>
      <c r="K79" s="328" t="n">
        <v>0</v>
      </c>
      <c r="L79" s="328" t="n">
        <v>1</v>
      </c>
      <c r="M79" s="328" t="n">
        <v>0</v>
      </c>
      <c r="N79" s="328" t="n">
        <v>0</v>
      </c>
      <c r="O79" s="328" t="n">
        <v>0</v>
      </c>
      <c r="P79" s="328" t="n">
        <v>2</v>
      </c>
      <c r="Q79" s="328" t="n">
        <v>0</v>
      </c>
      <c r="R79" s="329" t="n">
        <v>0</v>
      </c>
      <c r="S79" s="330" t="n">
        <f aca="false">SUM(G79:R79)</f>
        <v>7</v>
      </c>
    </row>
    <row r="80" customFormat="false" ht="15" hidden="false" customHeight="true" outlineLevel="0" collapsed="false">
      <c r="B80" s="224"/>
      <c r="C80" s="225"/>
      <c r="D80" s="226"/>
      <c r="E80" s="248"/>
      <c r="F80" s="284" t="s">
        <v>22</v>
      </c>
      <c r="G80" s="285" t="n">
        <f aca="false">SUM(G74:G79)</f>
        <v>1301</v>
      </c>
      <c r="H80" s="286" t="n">
        <f aca="false">SUM(H74:H79)</f>
        <v>1528</v>
      </c>
      <c r="I80" s="286" t="n">
        <f aca="false">SUM(I74:I79)</f>
        <v>1334</v>
      </c>
      <c r="J80" s="286" t="n">
        <f aca="false">SUM(J74:J79)</f>
        <v>1195</v>
      </c>
      <c r="K80" s="286" t="n">
        <f aca="false">SUM(K74:K79)</f>
        <v>1550</v>
      </c>
      <c r="L80" s="286" t="n">
        <f aca="false">SUM(L74:L79)</f>
        <v>996</v>
      </c>
      <c r="M80" s="286" t="n">
        <f aca="false">SUM(M74:M79)</f>
        <v>888</v>
      </c>
      <c r="N80" s="286" t="n">
        <f aca="false">SUM(N74:N79)</f>
        <v>358</v>
      </c>
      <c r="O80" s="286" t="n">
        <f aca="false">SUM(O74:O79)</f>
        <v>1285</v>
      </c>
      <c r="P80" s="286" t="n">
        <f aca="false">SUM(P74:P79)</f>
        <v>1897</v>
      </c>
      <c r="Q80" s="286" t="n">
        <f aca="false">SUM(Q74:Q79)</f>
        <v>1883</v>
      </c>
      <c r="R80" s="301" t="n">
        <f aca="false">SUM(R74:R79)</f>
        <v>1317</v>
      </c>
      <c r="S80" s="331" t="n">
        <f aca="false">SUM(S74:S79)</f>
        <v>15532</v>
      </c>
    </row>
    <row r="81" customFormat="false" ht="15" hidden="false" customHeight="true" outlineLevel="0" collapsed="false">
      <c r="B81" s="224"/>
      <c r="C81" s="225"/>
      <c r="D81" s="226"/>
      <c r="E81" s="251" t="s">
        <v>84</v>
      </c>
      <c r="F81" s="251"/>
      <c r="G81" s="252" t="n">
        <f aca="false">SUM(G64:G79)-G73</f>
        <v>22874</v>
      </c>
      <c r="H81" s="253" t="n">
        <f aca="false">SUM(H64:H79)-H73</f>
        <v>22180</v>
      </c>
      <c r="I81" s="253" t="n">
        <f aca="false">SUM(I64:I79)-I73</f>
        <v>24178</v>
      </c>
      <c r="J81" s="253" t="n">
        <f aca="false">SUM(J64:J79)-J73</f>
        <v>21081</v>
      </c>
      <c r="K81" s="253" t="n">
        <f aca="false">SUM(K64:K79)-K73</f>
        <v>25239</v>
      </c>
      <c r="L81" s="253" t="n">
        <f aca="false">SUM(L64:L79)-L73</f>
        <v>23145</v>
      </c>
      <c r="M81" s="253" t="n">
        <f aca="false">SUM(M64:M79)-M73</f>
        <v>24358</v>
      </c>
      <c r="N81" s="253" t="n">
        <f aca="false">SUM(N64:N79)-N73</f>
        <v>10815</v>
      </c>
      <c r="O81" s="253" t="n">
        <f aca="false">SUM(O64:O79)-O73</f>
        <v>23094</v>
      </c>
      <c r="P81" s="253" t="n">
        <f aca="false">SUM(P64:P79)-P73</f>
        <v>26330</v>
      </c>
      <c r="Q81" s="253" t="n">
        <f aca="false">SUM(Q64:Q79)-Q73</f>
        <v>24452</v>
      </c>
      <c r="R81" s="254" t="n">
        <f aca="false">SUM(R64:R79)-R73</f>
        <v>23193</v>
      </c>
      <c r="S81" s="80" t="n">
        <f aca="false">SUM(G81:R81)</f>
        <v>270939</v>
      </c>
    </row>
    <row r="82" customFormat="false" ht="7.5" hidden="false" customHeight="true" outlineLevel="0" collapsed="false">
      <c r="B82" s="224"/>
      <c r="C82" s="225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</row>
    <row r="83" customFormat="false" ht="15" hidden="false" customHeight="true" outlineLevel="0" collapsed="false">
      <c r="B83" s="224"/>
      <c r="C83" s="225"/>
      <c r="D83" s="226" t="s">
        <v>91</v>
      </c>
      <c r="E83" s="227" t="s">
        <v>81</v>
      </c>
      <c r="F83" s="227"/>
      <c r="G83" s="305" t="n">
        <v>641</v>
      </c>
      <c r="H83" s="305" t="n">
        <v>556</v>
      </c>
      <c r="I83" s="305" t="n">
        <v>573</v>
      </c>
      <c r="J83" s="305" t="n">
        <v>510</v>
      </c>
      <c r="K83" s="305" t="n">
        <v>737</v>
      </c>
      <c r="L83" s="305" t="n">
        <v>635</v>
      </c>
      <c r="M83" s="305" t="n">
        <v>722</v>
      </c>
      <c r="N83" s="305" t="n">
        <v>454</v>
      </c>
      <c r="O83" s="305" t="n">
        <v>654</v>
      </c>
      <c r="P83" s="305" t="n">
        <v>703</v>
      </c>
      <c r="Q83" s="305" t="n">
        <v>705</v>
      </c>
      <c r="R83" s="305" t="n">
        <v>542</v>
      </c>
      <c r="S83" s="231" t="n">
        <f aca="false">SUM(G83:R83)</f>
        <v>7432</v>
      </c>
    </row>
    <row r="84" customFormat="false" ht="17.25" hidden="false" customHeight="true" outlineLevel="0" collapsed="false">
      <c r="B84" s="224"/>
      <c r="C84" s="225"/>
      <c r="D84" s="226"/>
      <c r="E84" s="232" t="s">
        <v>82</v>
      </c>
      <c r="F84" s="232"/>
      <c r="G84" s="306" t="n">
        <v>645</v>
      </c>
      <c r="H84" s="306" t="n">
        <v>649</v>
      </c>
      <c r="I84" s="306" t="n">
        <v>587</v>
      </c>
      <c r="J84" s="306" t="n">
        <v>503</v>
      </c>
      <c r="K84" s="306" t="n">
        <v>745</v>
      </c>
      <c r="L84" s="306" t="n">
        <v>629</v>
      </c>
      <c r="M84" s="306" t="n">
        <v>643</v>
      </c>
      <c r="N84" s="306" t="n">
        <v>386</v>
      </c>
      <c r="O84" s="306" t="n">
        <v>598</v>
      </c>
      <c r="P84" s="306" t="n">
        <v>742</v>
      </c>
      <c r="Q84" s="306" t="n">
        <v>649</v>
      </c>
      <c r="R84" s="306" t="n">
        <v>563</v>
      </c>
      <c r="S84" s="236" t="n">
        <f aca="false">SUM(G84:R84)</f>
        <v>7339</v>
      </c>
    </row>
    <row r="85" customFormat="false" ht="15" hidden="false" customHeight="true" outlineLevel="0" collapsed="false">
      <c r="B85" s="224"/>
      <c r="C85" s="225"/>
      <c r="D85" s="226"/>
      <c r="E85" s="237" t="s">
        <v>29</v>
      </c>
      <c r="F85" s="237"/>
      <c r="G85" s="238" t="n">
        <v>1</v>
      </c>
      <c r="H85" s="239" t="n">
        <v>1</v>
      </c>
      <c r="I85" s="239" t="n">
        <v>1</v>
      </c>
      <c r="J85" s="239" t="n">
        <v>0</v>
      </c>
      <c r="K85" s="239" t="n">
        <v>0</v>
      </c>
      <c r="L85" s="239" t="n">
        <v>0</v>
      </c>
      <c r="M85" s="239" t="n">
        <v>7</v>
      </c>
      <c r="N85" s="239" t="n">
        <v>7</v>
      </c>
      <c r="O85" s="239" t="n">
        <v>2</v>
      </c>
      <c r="P85" s="307" t="n">
        <v>2</v>
      </c>
      <c r="Q85" s="307" t="n">
        <v>4</v>
      </c>
      <c r="R85" s="240" t="n">
        <v>3</v>
      </c>
      <c r="S85" s="80" t="n">
        <f aca="false">SUM(G85:R85)</f>
        <v>28</v>
      </c>
    </row>
    <row r="86" customFormat="false" ht="15" hidden="false" customHeight="true" outlineLevel="0" collapsed="false">
      <c r="B86" s="224"/>
      <c r="C86" s="225"/>
      <c r="D86" s="226"/>
      <c r="E86" s="248" t="s">
        <v>28</v>
      </c>
      <c r="F86" s="308" t="s">
        <v>32</v>
      </c>
      <c r="G86" s="290" t="n">
        <v>0</v>
      </c>
      <c r="H86" s="272" t="n">
        <v>0</v>
      </c>
      <c r="I86" s="272" t="n">
        <v>0</v>
      </c>
      <c r="J86" s="272" t="n">
        <v>4</v>
      </c>
      <c r="K86" s="272" t="n">
        <v>0</v>
      </c>
      <c r="L86" s="272" t="n">
        <v>0</v>
      </c>
      <c r="M86" s="272" t="n">
        <v>2</v>
      </c>
      <c r="N86" s="272" t="n">
        <v>0</v>
      </c>
      <c r="O86" s="272" t="n">
        <v>0</v>
      </c>
      <c r="P86" s="272" t="n">
        <v>0</v>
      </c>
      <c r="Q86" s="272" t="n">
        <v>0</v>
      </c>
      <c r="R86" s="291" t="n">
        <v>1</v>
      </c>
      <c r="S86" s="309" t="n">
        <f aca="false">SUM(G86:R86)</f>
        <v>7</v>
      </c>
    </row>
    <row r="87" customFormat="false" ht="15" hidden="false" customHeight="true" outlineLevel="0" collapsed="false">
      <c r="B87" s="224"/>
      <c r="C87" s="225"/>
      <c r="D87" s="226"/>
      <c r="E87" s="248"/>
      <c r="F87" s="242" t="s">
        <v>33</v>
      </c>
      <c r="G87" s="297" t="n">
        <v>0</v>
      </c>
      <c r="H87" s="282" t="n">
        <v>0</v>
      </c>
      <c r="I87" s="282" t="n">
        <v>1</v>
      </c>
      <c r="J87" s="282" t="n">
        <v>0</v>
      </c>
      <c r="K87" s="282" t="n">
        <v>0</v>
      </c>
      <c r="L87" s="282" t="n">
        <v>0</v>
      </c>
      <c r="M87" s="282" t="n">
        <v>0</v>
      </c>
      <c r="N87" s="282" t="n">
        <v>0</v>
      </c>
      <c r="O87" s="282" t="n">
        <v>0</v>
      </c>
      <c r="P87" s="282" t="n">
        <v>0</v>
      </c>
      <c r="Q87" s="282" t="n">
        <v>0</v>
      </c>
      <c r="R87" s="298" t="n">
        <v>0</v>
      </c>
      <c r="S87" s="246" t="n">
        <f aca="false">SUM(G87:R87)</f>
        <v>1</v>
      </c>
    </row>
    <row r="88" customFormat="false" ht="15" hidden="false" customHeight="true" outlineLevel="0" collapsed="false">
      <c r="B88" s="224"/>
      <c r="C88" s="225"/>
      <c r="D88" s="226"/>
      <c r="E88" s="248"/>
      <c r="F88" s="284" t="s">
        <v>22</v>
      </c>
      <c r="G88" s="300" t="n">
        <f aca="false">SUM(G86:G87)</f>
        <v>0</v>
      </c>
      <c r="H88" s="286" t="n">
        <f aca="false">SUM(H86:H87)</f>
        <v>0</v>
      </c>
      <c r="I88" s="286" t="n">
        <f aca="false">SUM(I86:I87)</f>
        <v>1</v>
      </c>
      <c r="J88" s="286" t="n">
        <f aca="false">SUM(J86:J87)</f>
        <v>4</v>
      </c>
      <c r="K88" s="286" t="n">
        <f aca="false">SUM(K86:K87)</f>
        <v>0</v>
      </c>
      <c r="L88" s="286" t="n">
        <f aca="false">SUM(L86:L87)</f>
        <v>0</v>
      </c>
      <c r="M88" s="286" t="n">
        <f aca="false">SUM(M86:M87)</f>
        <v>2</v>
      </c>
      <c r="N88" s="286" t="n">
        <f aca="false">SUM(N86:N87)</f>
        <v>0</v>
      </c>
      <c r="O88" s="286" t="n">
        <f aca="false">SUM(O86:O87)</f>
        <v>0</v>
      </c>
      <c r="P88" s="286" t="n">
        <f aca="false">SUM(P86:P87)</f>
        <v>0</v>
      </c>
      <c r="Q88" s="286" t="n">
        <f aca="false">SUM(Q86:Q87)</f>
        <v>0</v>
      </c>
      <c r="R88" s="288" t="n">
        <f aca="false">SUM(R86:R87)</f>
        <v>1</v>
      </c>
      <c r="S88" s="80" t="n">
        <f aca="false">SUM(S86:S87)</f>
        <v>8</v>
      </c>
    </row>
    <row r="89" customFormat="false" ht="17.25" hidden="false" customHeight="true" outlineLevel="0" collapsed="false">
      <c r="B89" s="224"/>
      <c r="C89" s="225"/>
      <c r="D89" s="226"/>
      <c r="E89" s="251" t="s">
        <v>84</v>
      </c>
      <c r="F89" s="251"/>
      <c r="G89" s="252" t="n">
        <f aca="false">SUM(G83:G87)</f>
        <v>1287</v>
      </c>
      <c r="H89" s="253" t="n">
        <f aca="false">SUM(H83:H87)</f>
        <v>1206</v>
      </c>
      <c r="I89" s="253" t="n">
        <f aca="false">SUM(I83:I87)</f>
        <v>1162</v>
      </c>
      <c r="J89" s="253" t="n">
        <f aca="false">SUM(J83:J87)</f>
        <v>1017</v>
      </c>
      <c r="K89" s="253" t="n">
        <f aca="false">SUM(K83:K87)</f>
        <v>1482</v>
      </c>
      <c r="L89" s="253" t="n">
        <f aca="false">SUM(L83:L87)</f>
        <v>1264</v>
      </c>
      <c r="M89" s="253" t="n">
        <f aca="false">SUM(M83:M87)</f>
        <v>1374</v>
      </c>
      <c r="N89" s="253" t="n">
        <f aca="false">SUM(N83:N87)</f>
        <v>847</v>
      </c>
      <c r="O89" s="253" t="n">
        <f aca="false">SUM(O83:O87)</f>
        <v>1254</v>
      </c>
      <c r="P89" s="253" t="n">
        <f aca="false">SUM(P83:P87)</f>
        <v>1447</v>
      </c>
      <c r="Q89" s="253" t="n">
        <f aca="false">SUM(Q83:Q87)</f>
        <v>1358</v>
      </c>
      <c r="R89" s="254" t="n">
        <f aca="false">SUM(R83:R87)</f>
        <v>1109</v>
      </c>
      <c r="S89" s="80" t="n">
        <f aca="false">SUM(G89:R89)</f>
        <v>14807</v>
      </c>
    </row>
    <row r="90" s="332" customFormat="true" ht="17.25" hidden="false" customHeight="true" outlineLevel="0" collapsed="false">
      <c r="B90" s="333"/>
      <c r="C90" s="333"/>
      <c r="D90" s="334"/>
      <c r="E90" s="335"/>
      <c r="F90" s="335"/>
      <c r="G90" s="336"/>
      <c r="H90" s="336"/>
      <c r="I90" s="336"/>
      <c r="J90" s="336"/>
      <c r="K90" s="336"/>
      <c r="L90" s="336"/>
      <c r="M90" s="336"/>
      <c r="N90" s="336"/>
      <c r="O90" s="336"/>
      <c r="P90" s="336"/>
      <c r="Q90" s="336"/>
      <c r="R90" s="336"/>
      <c r="S90" s="337"/>
    </row>
    <row r="91" customFormat="false" ht="18" hidden="false" customHeight="true" outlineLevel="0" collapsed="false">
      <c r="B91" s="338" t="s">
        <v>70</v>
      </c>
      <c r="C91" s="225" t="s">
        <v>92</v>
      </c>
      <c r="D91" s="226" t="s">
        <v>93</v>
      </c>
      <c r="E91" s="227" t="s">
        <v>81</v>
      </c>
      <c r="F91" s="227"/>
      <c r="G91" s="154" t="n">
        <v>14491</v>
      </c>
      <c r="H91" s="156" t="n">
        <v>13471</v>
      </c>
      <c r="I91" s="156" t="n">
        <v>14701</v>
      </c>
      <c r="J91" s="156" t="n">
        <v>13209</v>
      </c>
      <c r="K91" s="156" t="n">
        <v>15527</v>
      </c>
      <c r="L91" s="156" t="n">
        <v>17831</v>
      </c>
      <c r="M91" s="156" t="n">
        <v>21443</v>
      </c>
      <c r="N91" s="156" t="n">
        <v>17079</v>
      </c>
      <c r="O91" s="156" t="n">
        <v>18532</v>
      </c>
      <c r="P91" s="156" t="n">
        <v>17429</v>
      </c>
      <c r="Q91" s="156" t="n">
        <v>14684</v>
      </c>
      <c r="R91" s="318" t="n">
        <v>15384</v>
      </c>
      <c r="S91" s="231" t="n">
        <f aca="false">SUM(G91:R91)</f>
        <v>193781</v>
      </c>
    </row>
    <row r="92" customFormat="false" ht="17.25" hidden="false" customHeight="true" outlineLevel="0" collapsed="false">
      <c r="B92" s="338"/>
      <c r="C92" s="225"/>
      <c r="D92" s="226"/>
      <c r="E92" s="232" t="s">
        <v>82</v>
      </c>
      <c r="F92" s="232"/>
      <c r="G92" s="198" t="n">
        <v>3534</v>
      </c>
      <c r="H92" s="339" t="n">
        <v>3316</v>
      </c>
      <c r="I92" s="339" t="n">
        <v>3775</v>
      </c>
      <c r="J92" s="339" t="n">
        <v>3220</v>
      </c>
      <c r="K92" s="339" t="n">
        <v>3907</v>
      </c>
      <c r="L92" s="339" t="n">
        <v>4230</v>
      </c>
      <c r="M92" s="339" t="n">
        <v>4327</v>
      </c>
      <c r="N92" s="339" t="n">
        <v>3717</v>
      </c>
      <c r="O92" s="339" t="n">
        <v>3470</v>
      </c>
      <c r="P92" s="339" t="n">
        <v>3990</v>
      </c>
      <c r="Q92" s="339" t="n">
        <v>3696</v>
      </c>
      <c r="R92" s="340" t="n">
        <v>3252</v>
      </c>
      <c r="S92" s="236" t="n">
        <f aca="false">SUM(G92:R92)</f>
        <v>44434</v>
      </c>
    </row>
    <row r="93" customFormat="false" ht="17.25" hidden="false" customHeight="true" outlineLevel="0" collapsed="false">
      <c r="B93" s="338"/>
      <c r="C93" s="225"/>
      <c r="D93" s="226"/>
      <c r="E93" s="237" t="s">
        <v>94</v>
      </c>
      <c r="F93" s="237"/>
      <c r="G93" s="341" t="n">
        <v>19171</v>
      </c>
      <c r="H93" s="341" t="n">
        <v>18944</v>
      </c>
      <c r="I93" s="341" t="n">
        <v>17481</v>
      </c>
      <c r="J93" s="341" t="n">
        <v>15137</v>
      </c>
      <c r="K93" s="341" t="n">
        <v>19581</v>
      </c>
      <c r="L93" s="341" t="n">
        <v>15449</v>
      </c>
      <c r="M93" s="341" t="n">
        <v>16542</v>
      </c>
      <c r="N93" s="341" t="n">
        <v>13382</v>
      </c>
      <c r="O93" s="341" t="n">
        <v>17850</v>
      </c>
      <c r="P93" s="341" t="n">
        <v>25333</v>
      </c>
      <c r="Q93" s="341" t="n">
        <v>23324</v>
      </c>
      <c r="R93" s="341" t="n">
        <v>18649</v>
      </c>
      <c r="S93" s="268" t="n">
        <f aca="false">SUM(G93:R93)</f>
        <v>220843</v>
      </c>
    </row>
    <row r="94" customFormat="false" ht="18" hidden="false" customHeight="true" outlineLevel="0" collapsed="false">
      <c r="B94" s="338"/>
      <c r="C94" s="225"/>
      <c r="D94" s="226"/>
      <c r="E94" s="248" t="s">
        <v>28</v>
      </c>
      <c r="F94" s="274" t="s">
        <v>34</v>
      </c>
      <c r="G94" s="154" t="n">
        <v>321</v>
      </c>
      <c r="H94" s="156" t="n">
        <v>395</v>
      </c>
      <c r="I94" s="156" t="n">
        <v>353</v>
      </c>
      <c r="J94" s="156" t="n">
        <v>331</v>
      </c>
      <c r="K94" s="156" t="n">
        <v>429</v>
      </c>
      <c r="L94" s="156" t="n">
        <v>384</v>
      </c>
      <c r="M94" s="156" t="n">
        <v>290</v>
      </c>
      <c r="N94" s="156" t="n">
        <v>214</v>
      </c>
      <c r="O94" s="156" t="n">
        <v>331</v>
      </c>
      <c r="P94" s="156" t="n">
        <v>392</v>
      </c>
      <c r="Q94" s="156" t="n">
        <v>391</v>
      </c>
      <c r="R94" s="318" t="n">
        <v>281</v>
      </c>
      <c r="S94" s="231" t="n">
        <f aca="false">SUM(G94:R94)</f>
        <v>4112</v>
      </c>
    </row>
    <row r="95" customFormat="false" ht="17.25" hidden="false" customHeight="true" outlineLevel="0" collapsed="false">
      <c r="B95" s="338"/>
      <c r="C95" s="225"/>
      <c r="D95" s="226"/>
      <c r="E95" s="248"/>
      <c r="F95" s="342" t="s">
        <v>40</v>
      </c>
      <c r="G95" s="198" t="n">
        <v>630</v>
      </c>
      <c r="H95" s="339" t="n">
        <v>681</v>
      </c>
      <c r="I95" s="339" t="n">
        <v>665</v>
      </c>
      <c r="J95" s="339" t="n">
        <v>709</v>
      </c>
      <c r="K95" s="339" t="n">
        <v>769</v>
      </c>
      <c r="L95" s="339" t="n">
        <v>613</v>
      </c>
      <c r="M95" s="339" t="n">
        <v>640</v>
      </c>
      <c r="N95" s="339" t="n">
        <v>593</v>
      </c>
      <c r="O95" s="339" t="n">
        <v>558</v>
      </c>
      <c r="P95" s="339" t="n">
        <v>611</v>
      </c>
      <c r="Q95" s="339" t="n">
        <v>720</v>
      </c>
      <c r="R95" s="340" t="n">
        <v>746</v>
      </c>
      <c r="S95" s="343" t="n">
        <f aca="false">SUM(G95:R95)</f>
        <v>7935</v>
      </c>
    </row>
    <row r="96" customFormat="false" ht="17.25" hidden="false" customHeight="true" outlineLevel="0" collapsed="false">
      <c r="B96" s="338"/>
      <c r="C96" s="225"/>
      <c r="D96" s="226"/>
      <c r="E96" s="248"/>
      <c r="F96" s="284" t="s">
        <v>22</v>
      </c>
      <c r="G96" s="344" t="n">
        <f aca="false">SUM(G94:G95)</f>
        <v>951</v>
      </c>
      <c r="H96" s="314" t="n">
        <f aca="false">SUM(H94:H95)</f>
        <v>1076</v>
      </c>
      <c r="I96" s="314" t="n">
        <f aca="false">SUM(I94:I95)</f>
        <v>1018</v>
      </c>
      <c r="J96" s="314" t="n">
        <f aca="false">SUM(J94:J95)</f>
        <v>1040</v>
      </c>
      <c r="K96" s="314" t="n">
        <f aca="false">SUM(K94:K95)</f>
        <v>1198</v>
      </c>
      <c r="L96" s="314" t="n">
        <f aca="false">SUM(L94:L95)</f>
        <v>997</v>
      </c>
      <c r="M96" s="314" t="n">
        <f aca="false">SUM(M94:M95)</f>
        <v>930</v>
      </c>
      <c r="N96" s="314" t="n">
        <f aca="false">SUM(N94:N95)</f>
        <v>807</v>
      </c>
      <c r="O96" s="314" t="n">
        <f aca="false">SUM(O94:O95)</f>
        <v>889</v>
      </c>
      <c r="P96" s="314" t="n">
        <f aca="false">SUM(P94:P95)</f>
        <v>1003</v>
      </c>
      <c r="Q96" s="314" t="n">
        <f aca="false">SUM(Q94:Q95)</f>
        <v>1111</v>
      </c>
      <c r="R96" s="315" t="n">
        <f aca="false">SUM(R94:R95)</f>
        <v>1027</v>
      </c>
      <c r="S96" s="80" t="n">
        <f aca="false">SUM(S94:S95)</f>
        <v>12047</v>
      </c>
    </row>
    <row r="97" customFormat="false" ht="15" hidden="false" customHeight="true" outlineLevel="0" collapsed="false">
      <c r="B97" s="338"/>
      <c r="C97" s="225"/>
      <c r="D97" s="226"/>
      <c r="E97" s="248" t="s">
        <v>24</v>
      </c>
      <c r="F97" s="345" t="s">
        <v>34</v>
      </c>
      <c r="G97" s="209" t="n">
        <v>392</v>
      </c>
      <c r="H97" s="209" t="n">
        <v>684</v>
      </c>
      <c r="I97" s="209" t="n">
        <v>629</v>
      </c>
      <c r="J97" s="209" t="n">
        <v>399</v>
      </c>
      <c r="K97" s="209" t="n">
        <v>548</v>
      </c>
      <c r="L97" s="209" t="n">
        <v>245</v>
      </c>
      <c r="M97" s="209" t="n">
        <v>210</v>
      </c>
      <c r="N97" s="209" t="n">
        <v>108</v>
      </c>
      <c r="O97" s="209" t="n">
        <v>448</v>
      </c>
      <c r="P97" s="209" t="n">
        <v>914</v>
      </c>
      <c r="Q97" s="209" t="n">
        <v>852</v>
      </c>
      <c r="R97" s="209" t="n">
        <v>522</v>
      </c>
      <c r="S97" s="268" t="n">
        <f aca="false">SUM(G97:R97)</f>
        <v>5951</v>
      </c>
    </row>
    <row r="98" customFormat="false" ht="17.25" hidden="false" customHeight="true" outlineLevel="0" collapsed="false">
      <c r="B98" s="338"/>
      <c r="C98" s="225"/>
      <c r="D98" s="226"/>
      <c r="E98" s="248"/>
      <c r="F98" s="346" t="s">
        <v>39</v>
      </c>
      <c r="G98" s="60" t="n">
        <v>12</v>
      </c>
      <c r="H98" s="60" t="n">
        <v>1</v>
      </c>
      <c r="I98" s="60" t="n">
        <v>0</v>
      </c>
      <c r="J98" s="60" t="n">
        <v>0</v>
      </c>
      <c r="K98" s="60" t="n">
        <v>0</v>
      </c>
      <c r="L98" s="60" t="n">
        <v>0</v>
      </c>
      <c r="M98" s="60" t="n">
        <v>0</v>
      </c>
      <c r="N98" s="60" t="n">
        <v>0</v>
      </c>
      <c r="O98" s="60" t="n">
        <v>0</v>
      </c>
      <c r="P98" s="60" t="n">
        <v>0</v>
      </c>
      <c r="Q98" s="60" t="n">
        <v>0</v>
      </c>
      <c r="R98" s="60" t="n">
        <v>0</v>
      </c>
      <c r="S98" s="246" t="n">
        <f aca="false">SUM(G98:R98)</f>
        <v>13</v>
      </c>
    </row>
    <row r="99" customFormat="false" ht="15" hidden="false" customHeight="true" outlineLevel="0" collapsed="false">
      <c r="B99" s="338"/>
      <c r="C99" s="225"/>
      <c r="D99" s="226"/>
      <c r="E99" s="248"/>
      <c r="F99" s="346" t="s">
        <v>40</v>
      </c>
      <c r="G99" s="69" t="n">
        <v>0</v>
      </c>
      <c r="H99" s="69" t="n">
        <v>0</v>
      </c>
      <c r="I99" s="69" t="n">
        <v>0</v>
      </c>
      <c r="J99" s="69" t="n">
        <v>0</v>
      </c>
      <c r="K99" s="69" t="n">
        <v>0</v>
      </c>
      <c r="L99" s="69" t="n">
        <v>0</v>
      </c>
      <c r="M99" s="69" t="n">
        <v>0</v>
      </c>
      <c r="N99" s="69" t="n">
        <v>0</v>
      </c>
      <c r="O99" s="69" t="n">
        <v>25</v>
      </c>
      <c r="P99" s="69" t="n">
        <v>33</v>
      </c>
      <c r="Q99" s="69" t="n">
        <v>3</v>
      </c>
      <c r="R99" s="69" t="n">
        <v>15</v>
      </c>
      <c r="S99" s="246" t="n">
        <f aca="false">SUM(G99:R99)</f>
        <v>76</v>
      </c>
    </row>
    <row r="100" customFormat="false" ht="15" hidden="false" customHeight="true" outlineLevel="0" collapsed="false">
      <c r="B100" s="338"/>
      <c r="C100" s="225"/>
      <c r="D100" s="226"/>
      <c r="E100" s="248"/>
      <c r="F100" s="284" t="s">
        <v>22</v>
      </c>
      <c r="G100" s="344" t="n">
        <f aca="false">SUM(G97:G99)</f>
        <v>404</v>
      </c>
      <c r="H100" s="314" t="n">
        <f aca="false">SUM(H97:H99)</f>
        <v>685</v>
      </c>
      <c r="I100" s="314" t="n">
        <f aca="false">SUM(I97:I99)</f>
        <v>629</v>
      </c>
      <c r="J100" s="314" t="n">
        <f aca="false">SUM(J97:J99)</f>
        <v>399</v>
      </c>
      <c r="K100" s="314" t="n">
        <f aca="false">SUM(K97:K99)</f>
        <v>548</v>
      </c>
      <c r="L100" s="314" t="n">
        <f aca="false">SUM(L97:L99)</f>
        <v>245</v>
      </c>
      <c r="M100" s="314" t="n">
        <f aca="false">SUM(M97:M99)</f>
        <v>210</v>
      </c>
      <c r="N100" s="314" t="n">
        <f aca="false">SUM(N97:N99)</f>
        <v>108</v>
      </c>
      <c r="O100" s="314" t="n">
        <f aca="false">SUM(O97:O99)</f>
        <v>473</v>
      </c>
      <c r="P100" s="314" t="n">
        <f aca="false">SUM(P97:P99)</f>
        <v>947</v>
      </c>
      <c r="Q100" s="314" t="n">
        <f aca="false">SUM(Q97:Q99)</f>
        <v>855</v>
      </c>
      <c r="R100" s="315" t="n">
        <f aca="false">SUM(R97:R99)</f>
        <v>537</v>
      </c>
      <c r="S100" s="80" t="n">
        <f aca="false">SUM(S97:S99)</f>
        <v>6040</v>
      </c>
    </row>
    <row r="101" customFormat="false" ht="18" hidden="false" customHeight="true" outlineLevel="0" collapsed="false">
      <c r="B101" s="338"/>
      <c r="C101" s="225"/>
      <c r="D101" s="226"/>
      <c r="E101" s="251" t="s">
        <v>84</v>
      </c>
      <c r="F101" s="251"/>
      <c r="G101" s="252" t="n">
        <f aca="false">SUM(G91:G99)-G96</f>
        <v>38551</v>
      </c>
      <c r="H101" s="253" t="n">
        <f aca="false">SUM(H91:H99)-H96</f>
        <v>37492</v>
      </c>
      <c r="I101" s="253" t="n">
        <f aca="false">SUM(I91:I99)-I96</f>
        <v>37604</v>
      </c>
      <c r="J101" s="253" t="n">
        <f aca="false">SUM(J91:J99)-J96</f>
        <v>33005</v>
      </c>
      <c r="K101" s="253" t="n">
        <f aca="false">SUM(K91:K99)-K96</f>
        <v>40761</v>
      </c>
      <c r="L101" s="253" t="n">
        <f aca="false">SUM(L91:L99)-L96</f>
        <v>38752</v>
      </c>
      <c r="M101" s="253" t="n">
        <f aca="false">SUM(M91:M99)-M96</f>
        <v>43452</v>
      </c>
      <c r="N101" s="253" t="n">
        <f aca="false">SUM(N91:N99)-N96</f>
        <v>35093</v>
      </c>
      <c r="O101" s="253" t="n">
        <f aca="false">SUM(O91:O99)-O96</f>
        <v>41214</v>
      </c>
      <c r="P101" s="253" t="n">
        <f aca="false">SUM(P91:P99)-P96</f>
        <v>48702</v>
      </c>
      <c r="Q101" s="253" t="n">
        <f aca="false">SUM(Q91:Q99)-Q96</f>
        <v>43670</v>
      </c>
      <c r="R101" s="254" t="n">
        <f aca="false">SUM(R91:R99)-R96</f>
        <v>38849</v>
      </c>
      <c r="S101" s="80" t="n">
        <f aca="false">SUM(G101:R101)</f>
        <v>477145</v>
      </c>
      <c r="U101" s="255"/>
    </row>
    <row r="102" customFormat="false" ht="7.5" hidden="false" customHeight="true" outlineLevel="0" collapsed="false">
      <c r="B102" s="338"/>
      <c r="C102" s="225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256"/>
      <c r="Q102" s="256"/>
      <c r="R102" s="256"/>
      <c r="S102" s="256"/>
    </row>
    <row r="103" customFormat="false" ht="17.25" hidden="false" customHeight="true" outlineLevel="0" collapsed="false">
      <c r="B103" s="338"/>
      <c r="C103" s="225"/>
      <c r="D103" s="226" t="s">
        <v>95</v>
      </c>
      <c r="E103" s="227" t="s">
        <v>81</v>
      </c>
      <c r="F103" s="227"/>
      <c r="G103" s="60" t="n">
        <v>3</v>
      </c>
      <c r="H103" s="60" t="n">
        <v>5</v>
      </c>
      <c r="I103" s="60" t="n">
        <v>8</v>
      </c>
      <c r="J103" s="60" t="n">
        <v>7</v>
      </c>
      <c r="K103" s="60" t="n">
        <v>13</v>
      </c>
      <c r="L103" s="60" t="n">
        <v>7</v>
      </c>
      <c r="M103" s="60" t="n">
        <v>0</v>
      </c>
      <c r="N103" s="60" t="n">
        <v>0</v>
      </c>
      <c r="O103" s="60" t="n">
        <v>7</v>
      </c>
      <c r="P103" s="60" t="n">
        <v>12</v>
      </c>
      <c r="Q103" s="60" t="n">
        <v>16</v>
      </c>
      <c r="R103" s="60" t="n">
        <v>18</v>
      </c>
      <c r="S103" s="231" t="n">
        <f aca="false">SUM(G103:R103)</f>
        <v>96</v>
      </c>
    </row>
    <row r="104" customFormat="false" ht="18.75" hidden="false" customHeight="true" outlineLevel="0" collapsed="false">
      <c r="B104" s="338"/>
      <c r="C104" s="225"/>
      <c r="D104" s="226"/>
      <c r="E104" s="232" t="s">
        <v>82</v>
      </c>
      <c r="F104" s="232"/>
      <c r="G104" s="60" t="n">
        <v>7</v>
      </c>
      <c r="H104" s="60" t="n">
        <v>6</v>
      </c>
      <c r="I104" s="60" t="n">
        <v>2</v>
      </c>
      <c r="J104" s="60" t="n">
        <v>1</v>
      </c>
      <c r="K104" s="60" t="n">
        <v>5</v>
      </c>
      <c r="L104" s="60" t="n">
        <v>4</v>
      </c>
      <c r="M104" s="60" t="n">
        <v>0</v>
      </c>
      <c r="N104" s="60" t="n">
        <v>0</v>
      </c>
      <c r="O104" s="60" t="n">
        <v>0</v>
      </c>
      <c r="P104" s="60" t="n">
        <v>10</v>
      </c>
      <c r="Q104" s="60" t="n">
        <v>4</v>
      </c>
      <c r="R104" s="60" t="n">
        <v>4</v>
      </c>
      <c r="S104" s="236" t="n">
        <f aca="false">SUM(G104:R104)</f>
        <v>43</v>
      </c>
    </row>
    <row r="105" customFormat="false" ht="34.5" hidden="false" customHeight="true" outlineLevel="0" collapsed="false">
      <c r="B105" s="338"/>
      <c r="C105" s="225"/>
      <c r="D105" s="226"/>
      <c r="E105" s="241" t="s">
        <v>28</v>
      </c>
      <c r="F105" s="274" t="s">
        <v>34</v>
      </c>
      <c r="G105" s="154" t="n">
        <v>0</v>
      </c>
      <c r="H105" s="156" t="n">
        <v>0</v>
      </c>
      <c r="I105" s="156" t="n">
        <v>1</v>
      </c>
      <c r="J105" s="156" t="n">
        <v>0</v>
      </c>
      <c r="K105" s="156" t="n">
        <v>0</v>
      </c>
      <c r="L105" s="156" t="n">
        <v>0</v>
      </c>
      <c r="M105" s="156" t="n">
        <v>0</v>
      </c>
      <c r="N105" s="156" t="n">
        <v>0</v>
      </c>
      <c r="O105" s="156" t="n">
        <v>0</v>
      </c>
      <c r="P105" s="156" t="n">
        <v>0</v>
      </c>
      <c r="Q105" s="156" t="n">
        <v>0</v>
      </c>
      <c r="R105" s="318" t="n">
        <v>0</v>
      </c>
      <c r="S105" s="231" t="n">
        <f aca="false">SUM(G105:R105)</f>
        <v>1</v>
      </c>
    </row>
    <row r="106" customFormat="false" ht="18.75" hidden="false" customHeight="true" outlineLevel="0" collapsed="false">
      <c r="B106" s="338"/>
      <c r="C106" s="225"/>
      <c r="D106" s="226"/>
      <c r="E106" s="251" t="s">
        <v>84</v>
      </c>
      <c r="F106" s="251"/>
      <c r="G106" s="252" t="n">
        <f aca="false">SUM(G103:G105)</f>
        <v>10</v>
      </c>
      <c r="H106" s="253" t="n">
        <f aca="false">SUM(H103:H105)</f>
        <v>11</v>
      </c>
      <c r="I106" s="253" t="n">
        <f aca="false">SUM(I103:I105)</f>
        <v>11</v>
      </c>
      <c r="J106" s="253" t="n">
        <f aca="false">SUM(J103:J105)</f>
        <v>8</v>
      </c>
      <c r="K106" s="253" t="n">
        <f aca="false">SUM(K103:K105)</f>
        <v>18</v>
      </c>
      <c r="L106" s="253" t="n">
        <f aca="false">SUM(L103:L105)</f>
        <v>11</v>
      </c>
      <c r="M106" s="253" t="n">
        <f aca="false">SUM(M103:M105)</f>
        <v>0</v>
      </c>
      <c r="N106" s="253" t="n">
        <f aca="false">SUM(N103:N105)</f>
        <v>0</v>
      </c>
      <c r="O106" s="253" t="n">
        <f aca="false">SUM(O103:O105)</f>
        <v>7</v>
      </c>
      <c r="P106" s="253" t="n">
        <f aca="false">SUM(P103:P105)</f>
        <v>22</v>
      </c>
      <c r="Q106" s="253" t="n">
        <f aca="false">SUM(Q103:Q105)</f>
        <v>20</v>
      </c>
      <c r="R106" s="254" t="n">
        <f aca="false">SUM(R103:R105)</f>
        <v>22</v>
      </c>
      <c r="S106" s="80" t="n">
        <f aca="false">SUM(G106:R106)</f>
        <v>140</v>
      </c>
    </row>
    <row r="107" customFormat="false" ht="6" hidden="false" customHeight="true" outlineLevel="0" collapsed="false">
      <c r="B107" s="338"/>
      <c r="C107" s="225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</row>
    <row r="108" customFormat="false" ht="15" hidden="false" customHeight="true" outlineLevel="0" collapsed="false">
      <c r="B108" s="338"/>
      <c r="C108" s="225"/>
      <c r="D108" s="226" t="s">
        <v>96</v>
      </c>
      <c r="E108" s="227" t="s">
        <v>81</v>
      </c>
      <c r="F108" s="227"/>
      <c r="G108" s="347" t="n">
        <v>6589</v>
      </c>
      <c r="H108" s="347" t="n">
        <v>6915</v>
      </c>
      <c r="I108" s="347" t="n">
        <v>7811</v>
      </c>
      <c r="J108" s="347" t="n">
        <v>7749</v>
      </c>
      <c r="K108" s="347" t="n">
        <v>9860</v>
      </c>
      <c r="L108" s="347" t="n">
        <v>14012</v>
      </c>
      <c r="M108" s="347" t="n">
        <v>30644</v>
      </c>
      <c r="N108" s="347" t="n">
        <v>27671</v>
      </c>
      <c r="O108" s="347" t="n">
        <v>13094</v>
      </c>
      <c r="P108" s="347" t="n">
        <v>10200</v>
      </c>
      <c r="Q108" s="347" t="n">
        <v>8483</v>
      </c>
      <c r="R108" s="347" t="n">
        <v>7310</v>
      </c>
      <c r="S108" s="231" t="n">
        <f aca="false">SUM(G108:R108)</f>
        <v>150338</v>
      </c>
    </row>
    <row r="109" customFormat="false" ht="15" hidden="false" customHeight="true" outlineLevel="0" collapsed="false">
      <c r="B109" s="338"/>
      <c r="C109" s="225"/>
      <c r="D109" s="226"/>
      <c r="E109" s="232" t="s">
        <v>82</v>
      </c>
      <c r="F109" s="232"/>
      <c r="G109" s="348" t="n">
        <v>1901</v>
      </c>
      <c r="H109" s="348" t="n">
        <v>1961</v>
      </c>
      <c r="I109" s="348" t="n">
        <v>2292</v>
      </c>
      <c r="J109" s="348" t="n">
        <v>2248</v>
      </c>
      <c r="K109" s="348" t="n">
        <v>3051</v>
      </c>
      <c r="L109" s="348" t="n">
        <v>3493</v>
      </c>
      <c r="M109" s="348" t="n">
        <v>7128</v>
      </c>
      <c r="N109" s="348" t="n">
        <v>6029</v>
      </c>
      <c r="O109" s="348" t="n">
        <v>3750</v>
      </c>
      <c r="P109" s="348" t="n">
        <v>3001</v>
      </c>
      <c r="Q109" s="348" t="n">
        <v>2598</v>
      </c>
      <c r="R109" s="348" t="n">
        <v>2108</v>
      </c>
      <c r="S109" s="246" t="n">
        <f aca="false">SUM(G109:R109)</f>
        <v>39560</v>
      </c>
    </row>
    <row r="110" customFormat="false" ht="15" hidden="false" customHeight="true" outlineLevel="0" collapsed="false">
      <c r="B110" s="338"/>
      <c r="C110" s="225"/>
      <c r="D110" s="226"/>
      <c r="E110" s="349" t="s">
        <v>94</v>
      </c>
      <c r="F110" s="349"/>
      <c r="G110" s="350" t="n">
        <v>0</v>
      </c>
      <c r="H110" s="351" t="n">
        <v>0</v>
      </c>
      <c r="I110" s="351" t="n">
        <v>3</v>
      </c>
      <c r="J110" s="351" t="n">
        <v>3</v>
      </c>
      <c r="K110" s="351" t="n">
        <v>0</v>
      </c>
      <c r="L110" s="351" t="n">
        <v>6</v>
      </c>
      <c r="M110" s="351" t="n">
        <v>38</v>
      </c>
      <c r="N110" s="351" t="n">
        <v>12</v>
      </c>
      <c r="O110" s="351" t="n">
        <v>23</v>
      </c>
      <c r="P110" s="351" t="n">
        <v>42</v>
      </c>
      <c r="Q110" s="351" t="n">
        <v>34</v>
      </c>
      <c r="R110" s="352" t="n">
        <v>15</v>
      </c>
      <c r="S110" s="80" t="n">
        <f aca="false">SUM(G110:R110)</f>
        <v>176</v>
      </c>
    </row>
    <row r="111" customFormat="false" ht="15" hidden="false" customHeight="true" outlineLevel="0" collapsed="false">
      <c r="B111" s="338"/>
      <c r="C111" s="225"/>
      <c r="D111" s="226"/>
      <c r="E111" s="237" t="s">
        <v>29</v>
      </c>
      <c r="F111" s="237"/>
      <c r="G111" s="353" t="n">
        <v>262</v>
      </c>
      <c r="H111" s="354" t="n">
        <v>276</v>
      </c>
      <c r="I111" s="354" t="n">
        <v>320</v>
      </c>
      <c r="J111" s="354" t="n">
        <v>396</v>
      </c>
      <c r="K111" s="354" t="n">
        <v>543</v>
      </c>
      <c r="L111" s="354" t="n">
        <v>509</v>
      </c>
      <c r="M111" s="354" t="n">
        <v>1232</v>
      </c>
      <c r="N111" s="354" t="n">
        <v>1406</v>
      </c>
      <c r="O111" s="354" t="n">
        <v>796</v>
      </c>
      <c r="P111" s="355" t="n">
        <v>654</v>
      </c>
      <c r="Q111" s="355" t="n">
        <v>591</v>
      </c>
      <c r="R111" s="356" t="n">
        <v>565</v>
      </c>
      <c r="S111" s="268" t="n">
        <f aca="false">SUM(G111:R111)</f>
        <v>7550</v>
      </c>
    </row>
    <row r="112" customFormat="false" ht="15" hidden="false" customHeight="true" outlineLevel="0" collapsed="false">
      <c r="B112" s="338"/>
      <c r="C112" s="225"/>
      <c r="D112" s="226"/>
      <c r="E112" s="357" t="s">
        <v>28</v>
      </c>
      <c r="F112" s="358" t="s">
        <v>31</v>
      </c>
      <c r="G112" s="359" t="n">
        <v>1</v>
      </c>
      <c r="H112" s="360" t="n">
        <v>1</v>
      </c>
      <c r="I112" s="360" t="n">
        <v>4</v>
      </c>
      <c r="J112" s="360" t="n">
        <v>1</v>
      </c>
      <c r="K112" s="360" t="n">
        <v>3</v>
      </c>
      <c r="L112" s="360" t="n">
        <v>15</v>
      </c>
      <c r="M112" s="360" t="n">
        <v>16</v>
      </c>
      <c r="N112" s="360" t="n">
        <v>20</v>
      </c>
      <c r="O112" s="360" t="n">
        <v>6</v>
      </c>
      <c r="P112" s="360" t="n">
        <v>5</v>
      </c>
      <c r="Q112" s="360" t="n">
        <v>3</v>
      </c>
      <c r="R112" s="361" t="n">
        <v>6</v>
      </c>
      <c r="S112" s="362" t="n">
        <f aca="false">SUM(G112:R112)</f>
        <v>81</v>
      </c>
    </row>
    <row r="113" customFormat="false" ht="15" hidden="false" customHeight="true" outlineLevel="0" collapsed="false">
      <c r="B113" s="338"/>
      <c r="C113" s="225"/>
      <c r="D113" s="226"/>
      <c r="E113" s="357"/>
      <c r="F113" s="274" t="s">
        <v>32</v>
      </c>
      <c r="G113" s="363" t="n">
        <v>1123</v>
      </c>
      <c r="H113" s="347" t="n">
        <v>1065</v>
      </c>
      <c r="I113" s="347" t="n">
        <v>1357</v>
      </c>
      <c r="J113" s="347" t="n">
        <v>954</v>
      </c>
      <c r="K113" s="347" t="n">
        <v>2109</v>
      </c>
      <c r="L113" s="347" t="n">
        <v>1464</v>
      </c>
      <c r="M113" s="347" t="n">
        <v>2849</v>
      </c>
      <c r="N113" s="347" t="n">
        <v>1866</v>
      </c>
      <c r="O113" s="347" t="n">
        <v>1382</v>
      </c>
      <c r="P113" s="347" t="n">
        <v>1300</v>
      </c>
      <c r="Q113" s="347" t="n">
        <v>1112</v>
      </c>
      <c r="R113" s="364" t="n">
        <v>751</v>
      </c>
      <c r="S113" s="279" t="n">
        <f aca="false">SUM(G113:R113)</f>
        <v>17332</v>
      </c>
    </row>
    <row r="114" customFormat="false" ht="15" hidden="false" customHeight="true" outlineLevel="0" collapsed="false">
      <c r="B114" s="338"/>
      <c r="C114" s="225"/>
      <c r="D114" s="226"/>
      <c r="E114" s="357"/>
      <c r="F114" s="274" t="s">
        <v>33</v>
      </c>
      <c r="G114" s="363" t="n">
        <v>444</v>
      </c>
      <c r="H114" s="347" t="n">
        <v>530</v>
      </c>
      <c r="I114" s="347" t="n">
        <v>499</v>
      </c>
      <c r="J114" s="347" t="n">
        <v>457</v>
      </c>
      <c r="K114" s="347" t="n">
        <v>494</v>
      </c>
      <c r="L114" s="347" t="n">
        <v>502</v>
      </c>
      <c r="M114" s="347" t="n">
        <v>2060</v>
      </c>
      <c r="N114" s="347" t="n">
        <v>1553</v>
      </c>
      <c r="O114" s="347" t="n">
        <v>724</v>
      </c>
      <c r="P114" s="347" t="n">
        <v>549</v>
      </c>
      <c r="Q114" s="347" t="n">
        <v>528</v>
      </c>
      <c r="R114" s="364" t="n">
        <v>453</v>
      </c>
      <c r="S114" s="279" t="n">
        <f aca="false">SUM(G114:R114)</f>
        <v>8793</v>
      </c>
    </row>
    <row r="115" customFormat="false" ht="15" hidden="false" customHeight="true" outlineLevel="0" collapsed="false">
      <c r="B115" s="338"/>
      <c r="C115" s="225"/>
      <c r="D115" s="226"/>
      <c r="E115" s="357"/>
      <c r="F115" s="274" t="s">
        <v>34</v>
      </c>
      <c r="G115" s="363" t="n">
        <v>19</v>
      </c>
      <c r="H115" s="347" t="n">
        <v>11</v>
      </c>
      <c r="I115" s="347" t="n">
        <v>11</v>
      </c>
      <c r="J115" s="347" t="n">
        <v>2</v>
      </c>
      <c r="K115" s="347" t="n">
        <v>2</v>
      </c>
      <c r="L115" s="347" t="n">
        <v>5</v>
      </c>
      <c r="M115" s="347" t="n">
        <v>13</v>
      </c>
      <c r="N115" s="347" t="n">
        <v>5</v>
      </c>
      <c r="O115" s="347" t="n">
        <v>3</v>
      </c>
      <c r="P115" s="347" t="n">
        <v>3</v>
      </c>
      <c r="Q115" s="347" t="n">
        <v>18</v>
      </c>
      <c r="R115" s="364" t="n">
        <v>11</v>
      </c>
      <c r="S115" s="279" t="n">
        <f aca="false">SUM(G115:R115)</f>
        <v>103</v>
      </c>
    </row>
    <row r="116" customFormat="false" ht="15" hidden="false" customHeight="true" outlineLevel="0" collapsed="false">
      <c r="B116" s="338"/>
      <c r="C116" s="225"/>
      <c r="D116" s="226"/>
      <c r="E116" s="357"/>
      <c r="F116" s="274" t="s">
        <v>35</v>
      </c>
      <c r="G116" s="363" t="n">
        <v>0</v>
      </c>
      <c r="H116" s="347" t="n">
        <v>0</v>
      </c>
      <c r="I116" s="347" t="n">
        <v>0</v>
      </c>
      <c r="J116" s="347" t="n">
        <v>0</v>
      </c>
      <c r="K116" s="347" t="n">
        <v>0</v>
      </c>
      <c r="L116" s="347" t="n">
        <v>0</v>
      </c>
      <c r="M116" s="347" t="n">
        <v>0</v>
      </c>
      <c r="N116" s="347" t="n">
        <v>0</v>
      </c>
      <c r="O116" s="347" t="n">
        <v>0</v>
      </c>
      <c r="P116" s="347" t="n">
        <v>0</v>
      </c>
      <c r="Q116" s="347" t="n">
        <v>4</v>
      </c>
      <c r="R116" s="364" t="n">
        <v>31</v>
      </c>
      <c r="S116" s="279" t="n">
        <f aca="false">SUM(G116:R116)</f>
        <v>35</v>
      </c>
    </row>
    <row r="117" customFormat="false" ht="15" hidden="false" customHeight="true" outlineLevel="0" collapsed="false">
      <c r="B117" s="338"/>
      <c r="C117" s="225"/>
      <c r="D117" s="226"/>
      <c r="E117" s="357"/>
      <c r="F117" s="365" t="s">
        <v>38</v>
      </c>
      <c r="G117" s="366" t="n">
        <v>0</v>
      </c>
      <c r="H117" s="348" t="n">
        <v>0</v>
      </c>
      <c r="I117" s="348" t="n">
        <v>0</v>
      </c>
      <c r="J117" s="348" t="n">
        <v>0</v>
      </c>
      <c r="K117" s="348" t="n">
        <v>0</v>
      </c>
      <c r="L117" s="348" t="n">
        <v>0</v>
      </c>
      <c r="M117" s="348" t="n">
        <v>0</v>
      </c>
      <c r="N117" s="348" t="n">
        <v>0</v>
      </c>
      <c r="O117" s="348" t="n">
        <v>0</v>
      </c>
      <c r="P117" s="348" t="n">
        <v>87</v>
      </c>
      <c r="Q117" s="348" t="n">
        <v>60</v>
      </c>
      <c r="R117" s="367" t="n">
        <v>56</v>
      </c>
      <c r="S117" s="268" t="n">
        <f aca="false">SUM(G117:R117)</f>
        <v>203</v>
      </c>
    </row>
    <row r="118" customFormat="false" ht="15" hidden="false" customHeight="true" outlineLevel="0" collapsed="false">
      <c r="B118" s="338"/>
      <c r="C118" s="225"/>
      <c r="D118" s="226"/>
      <c r="E118" s="357"/>
      <c r="F118" s="299" t="s">
        <v>22</v>
      </c>
      <c r="G118" s="368" t="n">
        <f aca="false">SUM(G112:G117)</f>
        <v>1587</v>
      </c>
      <c r="H118" s="369" t="n">
        <f aca="false">SUM(H112:H117)</f>
        <v>1607</v>
      </c>
      <c r="I118" s="369" t="n">
        <f aca="false">SUM(I112:I117)</f>
        <v>1871</v>
      </c>
      <c r="J118" s="369" t="n">
        <f aca="false">SUM(J112:J117)</f>
        <v>1414</v>
      </c>
      <c r="K118" s="369" t="n">
        <f aca="false">SUM(K112:K117)</f>
        <v>2608</v>
      </c>
      <c r="L118" s="369" t="n">
        <f aca="false">SUM(L112:L117)</f>
        <v>1986</v>
      </c>
      <c r="M118" s="369" t="n">
        <f aca="false">SUM(M112:M117)</f>
        <v>4938</v>
      </c>
      <c r="N118" s="369" t="n">
        <f aca="false">SUM(N112:N117)</f>
        <v>3444</v>
      </c>
      <c r="O118" s="369" t="n">
        <f aca="false">SUM(O112:O117)</f>
        <v>2115</v>
      </c>
      <c r="P118" s="369" t="n">
        <f aca="false">SUM(P112:P117)</f>
        <v>1944</v>
      </c>
      <c r="Q118" s="369" t="n">
        <f aca="false">SUM(Q112:Q117)</f>
        <v>1725</v>
      </c>
      <c r="R118" s="370" t="n">
        <f aca="false">SUM(R112:R117)</f>
        <v>1308</v>
      </c>
      <c r="S118" s="316" t="n">
        <f aca="false">SUM(S112:S117)</f>
        <v>26547</v>
      </c>
    </row>
    <row r="119" customFormat="false" ht="15" hidden="false" customHeight="true" outlineLevel="0" collapsed="false">
      <c r="B119" s="338"/>
      <c r="C119" s="225"/>
      <c r="D119" s="226"/>
      <c r="E119" s="248" t="s">
        <v>24</v>
      </c>
      <c r="F119" s="371" t="s">
        <v>31</v>
      </c>
      <c r="G119" s="372" t="n">
        <v>0</v>
      </c>
      <c r="H119" s="373" t="n">
        <v>6</v>
      </c>
      <c r="I119" s="373" t="n">
        <v>8</v>
      </c>
      <c r="J119" s="373" t="n">
        <v>8</v>
      </c>
      <c r="K119" s="373" t="n">
        <v>1</v>
      </c>
      <c r="L119" s="373" t="n">
        <v>7</v>
      </c>
      <c r="M119" s="373" t="n">
        <v>5</v>
      </c>
      <c r="N119" s="373" t="n">
        <v>9</v>
      </c>
      <c r="O119" s="373" t="n">
        <v>5</v>
      </c>
      <c r="P119" s="373" t="n">
        <v>1</v>
      </c>
      <c r="Q119" s="373" t="n">
        <v>7</v>
      </c>
      <c r="R119" s="374" t="n">
        <v>1</v>
      </c>
      <c r="S119" s="375" t="n">
        <f aca="false">SUM(G119:R119)</f>
        <v>58</v>
      </c>
    </row>
    <row r="120" customFormat="false" ht="15" hidden="false" customHeight="true" outlineLevel="0" collapsed="false">
      <c r="B120" s="338"/>
      <c r="C120" s="225"/>
      <c r="D120" s="226"/>
      <c r="E120" s="248"/>
      <c r="F120" s="292" t="s">
        <v>32</v>
      </c>
      <c r="G120" s="363" t="n">
        <v>481</v>
      </c>
      <c r="H120" s="347" t="n">
        <v>434</v>
      </c>
      <c r="I120" s="347" t="n">
        <v>389</v>
      </c>
      <c r="J120" s="347" t="n">
        <v>412</v>
      </c>
      <c r="K120" s="347" t="n">
        <v>551</v>
      </c>
      <c r="L120" s="347" t="n">
        <v>334</v>
      </c>
      <c r="M120" s="347" t="n">
        <v>456</v>
      </c>
      <c r="N120" s="347" t="n">
        <v>426</v>
      </c>
      <c r="O120" s="347" t="n">
        <v>532</v>
      </c>
      <c r="P120" s="347" t="n">
        <v>750</v>
      </c>
      <c r="Q120" s="347" t="n">
        <v>683</v>
      </c>
      <c r="R120" s="364" t="n">
        <v>468</v>
      </c>
      <c r="S120" s="325" t="n">
        <f aca="false">SUM(G120:R120)</f>
        <v>5916</v>
      </c>
    </row>
    <row r="121" customFormat="false" ht="15" hidden="false" customHeight="true" outlineLevel="0" collapsed="false">
      <c r="B121" s="338"/>
      <c r="C121" s="225"/>
      <c r="D121" s="226"/>
      <c r="E121" s="248"/>
      <c r="F121" s="292" t="s">
        <v>33</v>
      </c>
      <c r="G121" s="363" t="n">
        <v>142</v>
      </c>
      <c r="H121" s="347" t="n">
        <v>156</v>
      </c>
      <c r="I121" s="347" t="n">
        <v>143</v>
      </c>
      <c r="J121" s="347" t="n">
        <v>132</v>
      </c>
      <c r="K121" s="347" t="n">
        <v>202</v>
      </c>
      <c r="L121" s="347" t="n">
        <v>155</v>
      </c>
      <c r="M121" s="347" t="n">
        <v>343</v>
      </c>
      <c r="N121" s="347" t="n">
        <v>195</v>
      </c>
      <c r="O121" s="347" t="n">
        <v>277</v>
      </c>
      <c r="P121" s="347" t="n">
        <v>330</v>
      </c>
      <c r="Q121" s="347" t="n">
        <v>333</v>
      </c>
      <c r="R121" s="364" t="n">
        <v>133</v>
      </c>
      <c r="S121" s="325" t="n">
        <f aca="false">SUM(G121:R121)</f>
        <v>2541</v>
      </c>
    </row>
    <row r="122" customFormat="false" ht="15" hidden="false" customHeight="true" outlineLevel="0" collapsed="false">
      <c r="B122" s="338"/>
      <c r="C122" s="225"/>
      <c r="D122" s="226"/>
      <c r="E122" s="248"/>
      <c r="F122" s="292" t="s">
        <v>34</v>
      </c>
      <c r="G122" s="363" t="n">
        <v>3</v>
      </c>
      <c r="H122" s="347" t="n">
        <v>4</v>
      </c>
      <c r="I122" s="347" t="n">
        <v>0</v>
      </c>
      <c r="J122" s="347" t="n">
        <v>0</v>
      </c>
      <c r="K122" s="347" t="n">
        <v>4</v>
      </c>
      <c r="L122" s="347" t="n">
        <v>0</v>
      </c>
      <c r="M122" s="347" t="n">
        <v>27</v>
      </c>
      <c r="N122" s="347" t="n">
        <v>46</v>
      </c>
      <c r="O122" s="347" t="n">
        <v>5</v>
      </c>
      <c r="P122" s="347" t="n">
        <v>5</v>
      </c>
      <c r="Q122" s="347" t="n">
        <v>1</v>
      </c>
      <c r="R122" s="364" t="n">
        <v>0</v>
      </c>
      <c r="S122" s="325" t="n">
        <f aca="false">SUM(G122:R122)</f>
        <v>95</v>
      </c>
    </row>
    <row r="123" customFormat="false" ht="15" hidden="false" customHeight="true" outlineLevel="0" collapsed="false">
      <c r="B123" s="338"/>
      <c r="C123" s="225"/>
      <c r="D123" s="226"/>
      <c r="E123" s="248"/>
      <c r="F123" s="376" t="s">
        <v>38</v>
      </c>
      <c r="G123" s="377" t="n">
        <v>0</v>
      </c>
      <c r="H123" s="378" t="n">
        <v>0</v>
      </c>
      <c r="I123" s="378" t="n">
        <v>0</v>
      </c>
      <c r="J123" s="378" t="n">
        <v>0</v>
      </c>
      <c r="K123" s="378" t="n">
        <v>0</v>
      </c>
      <c r="L123" s="378" t="n">
        <v>0</v>
      </c>
      <c r="M123" s="378" t="n">
        <v>0</v>
      </c>
      <c r="N123" s="378" t="n">
        <v>0</v>
      </c>
      <c r="O123" s="378" t="n">
        <v>0</v>
      </c>
      <c r="P123" s="378" t="n">
        <v>76</v>
      </c>
      <c r="Q123" s="378" t="n">
        <v>53</v>
      </c>
      <c r="R123" s="379" t="n">
        <v>50</v>
      </c>
      <c r="S123" s="330" t="n">
        <f aca="false">SUM(G123:R123)</f>
        <v>179</v>
      </c>
    </row>
    <row r="124" customFormat="false" ht="15" hidden="false" customHeight="true" outlineLevel="0" collapsed="false">
      <c r="B124" s="338"/>
      <c r="C124" s="225"/>
      <c r="D124" s="226"/>
      <c r="E124" s="248"/>
      <c r="F124" s="284" t="s">
        <v>22</v>
      </c>
      <c r="G124" s="380" t="n">
        <f aca="false">SUM(G119:G123)</f>
        <v>626</v>
      </c>
      <c r="H124" s="369" t="n">
        <f aca="false">SUM(H119:H123)</f>
        <v>600</v>
      </c>
      <c r="I124" s="369" t="n">
        <f aca="false">SUM(I119:I123)</f>
        <v>540</v>
      </c>
      <c r="J124" s="369" t="n">
        <f aca="false">SUM(J119:J123)</f>
        <v>552</v>
      </c>
      <c r="K124" s="369" t="n">
        <f aca="false">SUM(K119:K123)</f>
        <v>758</v>
      </c>
      <c r="L124" s="369" t="n">
        <f aca="false">SUM(L119:L123)</f>
        <v>496</v>
      </c>
      <c r="M124" s="369" t="n">
        <f aca="false">SUM(M119:M123)</f>
        <v>831</v>
      </c>
      <c r="N124" s="369" t="n">
        <f aca="false">SUM(N119:N123)</f>
        <v>676</v>
      </c>
      <c r="O124" s="369" t="n">
        <f aca="false">SUM(O119:O123)</f>
        <v>819</v>
      </c>
      <c r="P124" s="369" t="n">
        <f aca="false">SUM(P119:P123)</f>
        <v>1162</v>
      </c>
      <c r="Q124" s="369" t="n">
        <f aca="false">SUM(Q119:Q123)</f>
        <v>1077</v>
      </c>
      <c r="R124" s="370" t="n">
        <f aca="false">SUM(R119:R123)</f>
        <v>652</v>
      </c>
      <c r="S124" s="331" t="n">
        <f aca="false">SUM(S119:S123)</f>
        <v>8789</v>
      </c>
    </row>
    <row r="125" customFormat="false" ht="15.75" hidden="false" customHeight="true" outlineLevel="0" collapsed="false">
      <c r="B125" s="338"/>
      <c r="C125" s="225"/>
      <c r="D125" s="226"/>
      <c r="E125" s="251" t="s">
        <v>84</v>
      </c>
      <c r="F125" s="251"/>
      <c r="G125" s="252" t="n">
        <f aca="false">SUM(G108:G123)-G118</f>
        <v>10965</v>
      </c>
      <c r="H125" s="253" t="n">
        <f aca="false">SUM(H108:H123)-H118</f>
        <v>11359</v>
      </c>
      <c r="I125" s="253" t="n">
        <f aca="false">SUM(I108:I123)-I118</f>
        <v>12837</v>
      </c>
      <c r="J125" s="253" t="n">
        <f aca="false">SUM(J108:J123)-J118</f>
        <v>12362</v>
      </c>
      <c r="K125" s="253" t="n">
        <f aca="false">SUM(K108:K123)-K118</f>
        <v>16820</v>
      </c>
      <c r="L125" s="253" t="n">
        <f aca="false">SUM(L108:L123)-L118</f>
        <v>20502</v>
      </c>
      <c r="M125" s="253" t="n">
        <f aca="false">SUM(M108:M123)-M118</f>
        <v>44811</v>
      </c>
      <c r="N125" s="253" t="n">
        <f aca="false">SUM(N108:N123)-N118</f>
        <v>39238</v>
      </c>
      <c r="O125" s="253" t="n">
        <f aca="false">SUM(O108:O123)-O118</f>
        <v>20597</v>
      </c>
      <c r="P125" s="253" t="n">
        <f aca="false">SUM(P108:P123)-P118</f>
        <v>17003</v>
      </c>
      <c r="Q125" s="253" t="n">
        <f aca="false">SUM(Q108:Q123)-Q118</f>
        <v>14508</v>
      </c>
      <c r="R125" s="254" t="n">
        <f aca="false">SUM(R108:R123)-R118</f>
        <v>11958</v>
      </c>
      <c r="S125" s="80" t="n">
        <f aca="false">SUM(G125:R125)</f>
        <v>232960</v>
      </c>
    </row>
    <row r="126" customFormat="false" ht="7.5" hidden="false" customHeight="true" outlineLevel="0" collapsed="false">
      <c r="B126" s="338"/>
      <c r="C126" s="225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</row>
    <row r="127" customFormat="false" ht="15.75" hidden="false" customHeight="true" outlineLevel="0" collapsed="false">
      <c r="B127" s="338"/>
      <c r="C127" s="225"/>
      <c r="D127" s="226" t="s">
        <v>97</v>
      </c>
      <c r="E127" s="227" t="s">
        <v>81</v>
      </c>
      <c r="F127" s="227"/>
      <c r="G127" s="347" t="n">
        <v>10793</v>
      </c>
      <c r="H127" s="347" t="n">
        <v>10386</v>
      </c>
      <c r="I127" s="347" t="n">
        <v>12956</v>
      </c>
      <c r="J127" s="347" t="n">
        <v>11145</v>
      </c>
      <c r="K127" s="347" t="n">
        <v>11963</v>
      </c>
      <c r="L127" s="347" t="n">
        <v>13531</v>
      </c>
      <c r="M127" s="347" t="n">
        <v>16699</v>
      </c>
      <c r="N127" s="347" t="n">
        <v>13961</v>
      </c>
      <c r="O127" s="347" t="n">
        <v>14298</v>
      </c>
      <c r="P127" s="347" t="n">
        <v>16044</v>
      </c>
      <c r="Q127" s="347" t="n">
        <v>12623</v>
      </c>
      <c r="R127" s="347" t="n">
        <v>12980</v>
      </c>
      <c r="S127" s="231" t="n">
        <f aca="false">SUM(G127:R127)</f>
        <v>157379</v>
      </c>
    </row>
    <row r="128" customFormat="false" ht="15" hidden="false" customHeight="true" outlineLevel="0" collapsed="false">
      <c r="B128" s="338"/>
      <c r="C128" s="225"/>
      <c r="D128" s="226"/>
      <c r="E128" s="232" t="s">
        <v>82</v>
      </c>
      <c r="F128" s="232"/>
      <c r="G128" s="348" t="n">
        <v>3204</v>
      </c>
      <c r="H128" s="348" t="n">
        <v>3127</v>
      </c>
      <c r="I128" s="348" t="n">
        <v>4041</v>
      </c>
      <c r="J128" s="348" t="n">
        <v>3243</v>
      </c>
      <c r="K128" s="348" t="n">
        <v>3738</v>
      </c>
      <c r="L128" s="348" t="n">
        <v>3525</v>
      </c>
      <c r="M128" s="348" t="n">
        <v>3279</v>
      </c>
      <c r="N128" s="348" t="n">
        <v>2693</v>
      </c>
      <c r="O128" s="348" t="n">
        <v>2850</v>
      </c>
      <c r="P128" s="348" t="n">
        <v>3372</v>
      </c>
      <c r="Q128" s="348" t="n">
        <v>3063</v>
      </c>
      <c r="R128" s="348" t="n">
        <v>2718</v>
      </c>
      <c r="S128" s="236" t="n">
        <f aca="false">SUM(G128:R128)</f>
        <v>38853</v>
      </c>
    </row>
    <row r="129" customFormat="false" ht="15" hidden="false" customHeight="true" outlineLevel="0" collapsed="false">
      <c r="B129" s="338"/>
      <c r="C129" s="225"/>
      <c r="D129" s="226"/>
      <c r="E129" s="237" t="s">
        <v>94</v>
      </c>
      <c r="F129" s="237"/>
      <c r="G129" s="350" t="n">
        <v>7428</v>
      </c>
      <c r="H129" s="381" t="n">
        <v>6844</v>
      </c>
      <c r="I129" s="381" t="n">
        <v>7160</v>
      </c>
      <c r="J129" s="381" t="n">
        <v>6887</v>
      </c>
      <c r="K129" s="381" t="n">
        <v>7737</v>
      </c>
      <c r="L129" s="381" t="n">
        <v>6645</v>
      </c>
      <c r="M129" s="381" t="n">
        <v>5633</v>
      </c>
      <c r="N129" s="381" t="n">
        <v>4017</v>
      </c>
      <c r="O129" s="381" t="n">
        <v>7373</v>
      </c>
      <c r="P129" s="381" t="n">
        <v>8749</v>
      </c>
      <c r="Q129" s="381" t="n">
        <v>8025</v>
      </c>
      <c r="R129" s="382" t="n">
        <v>7689</v>
      </c>
      <c r="S129" s="268" t="n">
        <f aca="false">SUM(G129:R129)</f>
        <v>84187</v>
      </c>
    </row>
    <row r="130" customFormat="false" ht="15" hidden="false" customHeight="true" outlineLevel="0" collapsed="false">
      <c r="B130" s="338"/>
      <c r="C130" s="225"/>
      <c r="D130" s="226"/>
      <c r="E130" s="248" t="s">
        <v>28</v>
      </c>
      <c r="F130" s="358" t="s">
        <v>31</v>
      </c>
      <c r="G130" s="347" t="n">
        <v>0</v>
      </c>
      <c r="H130" s="347" t="n">
        <v>0</v>
      </c>
      <c r="I130" s="347" t="n">
        <v>0</v>
      </c>
      <c r="J130" s="347" t="n">
        <v>0</v>
      </c>
      <c r="K130" s="347" t="n">
        <v>2</v>
      </c>
      <c r="L130" s="347" t="n">
        <v>0</v>
      </c>
      <c r="M130" s="347" t="n">
        <v>0</v>
      </c>
      <c r="N130" s="347" t="n">
        <v>0</v>
      </c>
      <c r="O130" s="347" t="n">
        <v>1</v>
      </c>
      <c r="P130" s="347" t="n">
        <v>4</v>
      </c>
      <c r="Q130" s="347" t="n">
        <v>0</v>
      </c>
      <c r="R130" s="347" t="n">
        <v>2</v>
      </c>
      <c r="S130" s="362" t="n">
        <f aca="false">SUM(G130:R130)</f>
        <v>9</v>
      </c>
    </row>
    <row r="131" customFormat="false" ht="15" hidden="false" customHeight="true" outlineLevel="0" collapsed="false">
      <c r="B131" s="338"/>
      <c r="C131" s="225"/>
      <c r="D131" s="226"/>
      <c r="E131" s="248"/>
      <c r="F131" s="274" t="s">
        <v>32</v>
      </c>
      <c r="G131" s="347" t="n">
        <v>1</v>
      </c>
      <c r="H131" s="347" t="n">
        <v>1</v>
      </c>
      <c r="I131" s="347" t="n">
        <v>0</v>
      </c>
      <c r="J131" s="347" t="n">
        <v>1</v>
      </c>
      <c r="K131" s="347" t="n">
        <v>2</v>
      </c>
      <c r="L131" s="347" t="n">
        <v>3</v>
      </c>
      <c r="M131" s="347" t="n">
        <v>6</v>
      </c>
      <c r="N131" s="347" t="n">
        <v>0</v>
      </c>
      <c r="O131" s="347" t="n">
        <v>3</v>
      </c>
      <c r="P131" s="347" t="n">
        <v>5</v>
      </c>
      <c r="Q131" s="347" t="n">
        <v>8</v>
      </c>
      <c r="R131" s="347" t="n">
        <v>4</v>
      </c>
      <c r="S131" s="279" t="n">
        <f aca="false">SUM(G131:R131)</f>
        <v>34</v>
      </c>
    </row>
    <row r="132" customFormat="false" ht="15" hidden="false" customHeight="true" outlineLevel="0" collapsed="false">
      <c r="B132" s="338"/>
      <c r="C132" s="225"/>
      <c r="D132" s="226"/>
      <c r="E132" s="248"/>
      <c r="F132" s="274" t="s">
        <v>33</v>
      </c>
      <c r="G132" s="347" t="n">
        <v>0</v>
      </c>
      <c r="H132" s="347" t="n">
        <v>2</v>
      </c>
      <c r="I132" s="347" t="n">
        <v>0</v>
      </c>
      <c r="J132" s="347" t="n">
        <v>0</v>
      </c>
      <c r="K132" s="347" t="n">
        <v>1</v>
      </c>
      <c r="L132" s="347" t="n">
        <v>0</v>
      </c>
      <c r="M132" s="347" t="n">
        <v>1</v>
      </c>
      <c r="N132" s="347" t="n">
        <v>4</v>
      </c>
      <c r="O132" s="347" t="n">
        <v>0</v>
      </c>
      <c r="P132" s="347" t="n">
        <v>0</v>
      </c>
      <c r="Q132" s="347" t="n">
        <v>4</v>
      </c>
      <c r="R132" s="347" t="n">
        <v>0</v>
      </c>
      <c r="S132" s="279" t="n">
        <f aca="false">SUM(G132:R132)</f>
        <v>12</v>
      </c>
    </row>
    <row r="133" customFormat="false" ht="15" hidden="false" customHeight="true" outlineLevel="0" collapsed="false">
      <c r="B133" s="338"/>
      <c r="C133" s="225"/>
      <c r="D133" s="226"/>
      <c r="E133" s="248"/>
      <c r="F133" s="274" t="s">
        <v>34</v>
      </c>
      <c r="G133" s="347" t="n">
        <v>5701</v>
      </c>
      <c r="H133" s="347" t="n">
        <v>6181</v>
      </c>
      <c r="I133" s="347" t="n">
        <v>5826</v>
      </c>
      <c r="J133" s="347" t="n">
        <v>4997</v>
      </c>
      <c r="K133" s="347" t="n">
        <v>6587</v>
      </c>
      <c r="L133" s="347" t="n">
        <v>5051</v>
      </c>
      <c r="M133" s="347" t="n">
        <v>4967</v>
      </c>
      <c r="N133" s="347" t="n">
        <v>2808</v>
      </c>
      <c r="O133" s="347" t="n">
        <v>4834</v>
      </c>
      <c r="P133" s="347" t="n">
        <v>6065</v>
      </c>
      <c r="Q133" s="347" t="n">
        <v>6222</v>
      </c>
      <c r="R133" s="347" t="n">
        <v>4434</v>
      </c>
      <c r="S133" s="279" t="n">
        <f aca="false">SUM(G133:R133)</f>
        <v>63673</v>
      </c>
    </row>
    <row r="134" customFormat="false" ht="15" hidden="false" customHeight="true" outlineLevel="0" collapsed="false">
      <c r="B134" s="338"/>
      <c r="C134" s="225"/>
      <c r="D134" s="226"/>
      <c r="E134" s="248"/>
      <c r="F134" s="365" t="s">
        <v>40</v>
      </c>
      <c r="G134" s="348" t="n">
        <v>0</v>
      </c>
      <c r="H134" s="348" t="n">
        <v>4</v>
      </c>
      <c r="I134" s="348" t="n">
        <v>7</v>
      </c>
      <c r="J134" s="348" t="n">
        <v>6</v>
      </c>
      <c r="K134" s="348" t="n">
        <v>6</v>
      </c>
      <c r="L134" s="348" t="n">
        <v>2</v>
      </c>
      <c r="M134" s="348" t="n">
        <v>11</v>
      </c>
      <c r="N134" s="348" t="n">
        <v>12</v>
      </c>
      <c r="O134" s="348" t="n">
        <v>10</v>
      </c>
      <c r="P134" s="348" t="n">
        <v>11</v>
      </c>
      <c r="Q134" s="348" t="n">
        <v>8</v>
      </c>
      <c r="R134" s="348" t="n">
        <v>16</v>
      </c>
      <c r="S134" s="268" t="n">
        <f aca="false">SUM(G134:R134)</f>
        <v>93</v>
      </c>
    </row>
    <row r="135" customFormat="false" ht="15" hidden="false" customHeight="true" outlineLevel="0" collapsed="false">
      <c r="B135" s="338"/>
      <c r="C135" s="225"/>
      <c r="D135" s="226"/>
      <c r="E135" s="248"/>
      <c r="F135" s="284" t="s">
        <v>22</v>
      </c>
      <c r="G135" s="380" t="n">
        <f aca="false">SUM(G130:G134)</f>
        <v>5702</v>
      </c>
      <c r="H135" s="369" t="n">
        <f aca="false">SUM(H130:H134)</f>
        <v>6188</v>
      </c>
      <c r="I135" s="369" t="n">
        <f aca="false">SUM(I130:I134)</f>
        <v>5833</v>
      </c>
      <c r="J135" s="369" t="n">
        <f aca="false">SUM(J130:J134)</f>
        <v>5004</v>
      </c>
      <c r="K135" s="369" t="n">
        <f aca="false">SUM(K130:K134)</f>
        <v>6598</v>
      </c>
      <c r="L135" s="369" t="n">
        <f aca="false">SUM(L130:L134)</f>
        <v>5056</v>
      </c>
      <c r="M135" s="369" t="n">
        <f aca="false">SUM(M130:M134)</f>
        <v>4985</v>
      </c>
      <c r="N135" s="369" t="n">
        <f aca="false">SUM(N130:N134)</f>
        <v>2824</v>
      </c>
      <c r="O135" s="369" t="n">
        <f aca="false">SUM(O130:O134)</f>
        <v>4848</v>
      </c>
      <c r="P135" s="369" t="n">
        <f aca="false">SUM(P130:P134)</f>
        <v>6085</v>
      </c>
      <c r="Q135" s="369" t="n">
        <f aca="false">SUM(Q130:Q134)</f>
        <v>6242</v>
      </c>
      <c r="R135" s="383" t="n">
        <f aca="false">SUM(R130:R134)</f>
        <v>4456</v>
      </c>
      <c r="S135" s="80" t="n">
        <f aca="false">SUM(S130:S134)</f>
        <v>63821</v>
      </c>
    </row>
    <row r="136" customFormat="false" ht="15" hidden="false" customHeight="true" outlineLevel="0" collapsed="false">
      <c r="B136" s="338"/>
      <c r="C136" s="225"/>
      <c r="D136" s="226"/>
      <c r="E136" s="312" t="s">
        <v>24</v>
      </c>
      <c r="F136" s="384" t="s">
        <v>31</v>
      </c>
      <c r="G136" s="359" t="n">
        <v>0</v>
      </c>
      <c r="H136" s="360" t="n">
        <v>3</v>
      </c>
      <c r="I136" s="360" t="n">
        <v>4</v>
      </c>
      <c r="J136" s="360" t="n">
        <v>1</v>
      </c>
      <c r="K136" s="360" t="n">
        <v>0</v>
      </c>
      <c r="L136" s="360" t="n">
        <v>0</v>
      </c>
      <c r="M136" s="360" t="n">
        <v>2</v>
      </c>
      <c r="N136" s="360" t="n">
        <v>3</v>
      </c>
      <c r="O136" s="360" t="n">
        <v>2</v>
      </c>
      <c r="P136" s="360" t="n">
        <v>7</v>
      </c>
      <c r="Q136" s="360" t="n">
        <v>3</v>
      </c>
      <c r="R136" s="361" t="n">
        <v>0</v>
      </c>
      <c r="S136" s="385" t="n">
        <f aca="false">SUM(G136:R136)</f>
        <v>25</v>
      </c>
    </row>
    <row r="137" customFormat="false" ht="15" hidden="false" customHeight="true" outlineLevel="0" collapsed="false">
      <c r="B137" s="338"/>
      <c r="C137" s="225"/>
      <c r="D137" s="226"/>
      <c r="E137" s="312"/>
      <c r="F137" s="322" t="s">
        <v>32</v>
      </c>
      <c r="G137" s="363" t="n">
        <v>0</v>
      </c>
      <c r="H137" s="347" t="n">
        <v>2</v>
      </c>
      <c r="I137" s="347" t="n">
        <v>4</v>
      </c>
      <c r="J137" s="347" t="n">
        <v>1</v>
      </c>
      <c r="K137" s="347" t="n">
        <v>2</v>
      </c>
      <c r="L137" s="347" t="n">
        <v>4</v>
      </c>
      <c r="M137" s="347" t="n">
        <v>2</v>
      </c>
      <c r="N137" s="347" t="n">
        <v>2</v>
      </c>
      <c r="O137" s="347" t="n">
        <v>4</v>
      </c>
      <c r="P137" s="347" t="n">
        <v>8</v>
      </c>
      <c r="Q137" s="347" t="n">
        <v>9</v>
      </c>
      <c r="R137" s="364" t="n">
        <v>1</v>
      </c>
      <c r="S137" s="325" t="n">
        <f aca="false">SUM(G137:R137)</f>
        <v>39</v>
      </c>
    </row>
    <row r="138" customFormat="false" ht="15" hidden="false" customHeight="true" outlineLevel="0" collapsed="false">
      <c r="B138" s="338"/>
      <c r="C138" s="225"/>
      <c r="D138" s="226"/>
      <c r="E138" s="312"/>
      <c r="F138" s="322" t="s">
        <v>33</v>
      </c>
      <c r="G138" s="363" t="n">
        <v>2</v>
      </c>
      <c r="H138" s="347" t="n">
        <v>4</v>
      </c>
      <c r="I138" s="347" t="n">
        <v>7</v>
      </c>
      <c r="J138" s="347" t="n">
        <v>3</v>
      </c>
      <c r="K138" s="347" t="n">
        <v>4</v>
      </c>
      <c r="L138" s="347" t="n">
        <v>1</v>
      </c>
      <c r="M138" s="347" t="n">
        <v>1</v>
      </c>
      <c r="N138" s="347" t="n">
        <v>0</v>
      </c>
      <c r="O138" s="347" t="n">
        <v>6</v>
      </c>
      <c r="P138" s="347" t="n">
        <v>8</v>
      </c>
      <c r="Q138" s="347" t="n">
        <v>7</v>
      </c>
      <c r="R138" s="364" t="n">
        <v>1</v>
      </c>
      <c r="S138" s="325" t="n">
        <f aca="false">SUM(G138:R138)</f>
        <v>44</v>
      </c>
    </row>
    <row r="139" customFormat="false" ht="15" hidden="false" customHeight="true" outlineLevel="0" collapsed="false">
      <c r="B139" s="338"/>
      <c r="C139" s="225"/>
      <c r="D139" s="226"/>
      <c r="E139" s="312"/>
      <c r="F139" s="322" t="s">
        <v>34</v>
      </c>
      <c r="G139" s="363" t="n">
        <v>5829</v>
      </c>
      <c r="H139" s="347" t="n">
        <v>11774</v>
      </c>
      <c r="I139" s="347" t="n">
        <v>9758</v>
      </c>
      <c r="J139" s="347" t="n">
        <v>6891</v>
      </c>
      <c r="K139" s="347" t="n">
        <v>8188</v>
      </c>
      <c r="L139" s="347" t="n">
        <v>2827</v>
      </c>
      <c r="M139" s="347" t="n">
        <v>1804</v>
      </c>
      <c r="N139" s="347" t="n">
        <v>926</v>
      </c>
      <c r="O139" s="347" t="n">
        <v>7814</v>
      </c>
      <c r="P139" s="347" t="n">
        <v>13151</v>
      </c>
      <c r="Q139" s="347" t="n">
        <v>13072</v>
      </c>
      <c r="R139" s="364" t="n">
        <v>7056</v>
      </c>
      <c r="S139" s="325" t="n">
        <f aca="false">SUM(G139:R139)</f>
        <v>89090</v>
      </c>
    </row>
    <row r="140" customFormat="false" ht="15" hidden="false" customHeight="true" outlineLevel="0" collapsed="false">
      <c r="B140" s="338"/>
      <c r="C140" s="225"/>
      <c r="D140" s="226"/>
      <c r="E140" s="312"/>
      <c r="F140" s="324" t="s">
        <v>39</v>
      </c>
      <c r="G140" s="363" t="n">
        <v>17</v>
      </c>
      <c r="H140" s="347" t="n">
        <v>1</v>
      </c>
      <c r="I140" s="347" t="n">
        <v>0</v>
      </c>
      <c r="J140" s="347" t="n">
        <v>0</v>
      </c>
      <c r="K140" s="347" t="n">
        <v>0</v>
      </c>
      <c r="L140" s="347" t="n">
        <v>0</v>
      </c>
      <c r="M140" s="347" t="n">
        <v>0</v>
      </c>
      <c r="N140" s="347" t="n">
        <v>0</v>
      </c>
      <c r="O140" s="347" t="n">
        <v>0</v>
      </c>
      <c r="P140" s="347" t="n">
        <v>0</v>
      </c>
      <c r="Q140" s="347" t="n">
        <v>0</v>
      </c>
      <c r="R140" s="364" t="n">
        <v>0</v>
      </c>
      <c r="S140" s="325" t="n">
        <f aca="false">SUM(G140:R140)</f>
        <v>18</v>
      </c>
    </row>
    <row r="141" customFormat="false" ht="15" hidden="false" customHeight="true" outlineLevel="0" collapsed="false">
      <c r="B141" s="338"/>
      <c r="C141" s="225"/>
      <c r="D141" s="226"/>
      <c r="E141" s="312"/>
      <c r="F141" s="326" t="s">
        <v>40</v>
      </c>
      <c r="G141" s="377" t="n">
        <v>0</v>
      </c>
      <c r="H141" s="378" t="n">
        <v>0</v>
      </c>
      <c r="I141" s="378" t="n">
        <v>0</v>
      </c>
      <c r="J141" s="378" t="n">
        <v>0</v>
      </c>
      <c r="K141" s="378" t="n">
        <v>0</v>
      </c>
      <c r="L141" s="378" t="n">
        <v>0</v>
      </c>
      <c r="M141" s="378" t="n">
        <v>0</v>
      </c>
      <c r="N141" s="378" t="n">
        <v>0</v>
      </c>
      <c r="O141" s="378" t="n">
        <v>1</v>
      </c>
      <c r="P141" s="378" t="n">
        <v>1</v>
      </c>
      <c r="Q141" s="378" t="n">
        <v>0</v>
      </c>
      <c r="R141" s="379" t="n">
        <v>0</v>
      </c>
      <c r="S141" s="330" t="n">
        <f aca="false">SUM(G141:R141)</f>
        <v>2</v>
      </c>
    </row>
    <row r="142" customFormat="false" ht="15" hidden="false" customHeight="true" outlineLevel="0" collapsed="false">
      <c r="B142" s="338"/>
      <c r="C142" s="225"/>
      <c r="D142" s="226"/>
      <c r="E142" s="312"/>
      <c r="F142" s="284" t="s">
        <v>22</v>
      </c>
      <c r="G142" s="380" t="n">
        <f aca="false">SUM(G136:G141)</f>
        <v>5848</v>
      </c>
      <c r="H142" s="369" t="n">
        <f aca="false">SUM(H136:H141)</f>
        <v>11784</v>
      </c>
      <c r="I142" s="369" t="n">
        <f aca="false">SUM(I136:I141)</f>
        <v>9773</v>
      </c>
      <c r="J142" s="369" t="n">
        <f aca="false">SUM(J136:J141)</f>
        <v>6896</v>
      </c>
      <c r="K142" s="369" t="n">
        <f aca="false">SUM(K136:K141)</f>
        <v>8194</v>
      </c>
      <c r="L142" s="369" t="n">
        <f aca="false">SUM(L136:L141)</f>
        <v>2832</v>
      </c>
      <c r="M142" s="369" t="n">
        <f aca="false">SUM(M136:M141)</f>
        <v>1809</v>
      </c>
      <c r="N142" s="369" t="n">
        <f aca="false">SUM(N136:N141)</f>
        <v>931</v>
      </c>
      <c r="O142" s="369" t="n">
        <f aca="false">SUM(O136:O141)</f>
        <v>7827</v>
      </c>
      <c r="P142" s="369" t="n">
        <f aca="false">SUM(P136:P141)</f>
        <v>13175</v>
      </c>
      <c r="Q142" s="369" t="n">
        <f aca="false">SUM(Q136:Q141)</f>
        <v>13091</v>
      </c>
      <c r="R142" s="383" t="n">
        <f aca="false">SUM(R136:R141)</f>
        <v>7058</v>
      </c>
      <c r="S142" s="80" t="n">
        <f aca="false">SUM(S136:S141)</f>
        <v>89218</v>
      </c>
    </row>
    <row r="143" customFormat="false" ht="15.75" hidden="false" customHeight="true" outlineLevel="0" collapsed="false">
      <c r="B143" s="338"/>
      <c r="C143" s="225"/>
      <c r="D143" s="226"/>
      <c r="E143" s="251" t="s">
        <v>84</v>
      </c>
      <c r="F143" s="251"/>
      <c r="G143" s="302" t="n">
        <f aca="false">SUM(G127:G141)-G135</f>
        <v>32975</v>
      </c>
      <c r="H143" s="303" t="n">
        <f aca="false">SUM(H127:H141)-H135</f>
        <v>38329</v>
      </c>
      <c r="I143" s="303" t="n">
        <f aca="false">SUM(I127:I141)-I135</f>
        <v>39763</v>
      </c>
      <c r="J143" s="303" t="n">
        <f aca="false">SUM(J127:J141)-J135</f>
        <v>33175</v>
      </c>
      <c r="K143" s="303" t="n">
        <f aca="false">SUM(K127:K141)-K135</f>
        <v>38230</v>
      </c>
      <c r="L143" s="303" t="n">
        <f aca="false">SUM(L127:L141)-L135</f>
        <v>31589</v>
      </c>
      <c r="M143" s="303" t="n">
        <f aca="false">SUM(M127:M141)-M135</f>
        <v>32405</v>
      </c>
      <c r="N143" s="303" t="n">
        <f aca="false">SUM(N127:N141)-N135</f>
        <v>24426</v>
      </c>
      <c r="O143" s="303" t="n">
        <f aca="false">SUM(O127:O141)-O135</f>
        <v>37196</v>
      </c>
      <c r="P143" s="303" t="n">
        <f aca="false">SUM(P127:P141)-P135</f>
        <v>47425</v>
      </c>
      <c r="Q143" s="303" t="n">
        <f aca="false">SUM(Q127:Q141)-Q135</f>
        <v>43044</v>
      </c>
      <c r="R143" s="304" t="n">
        <f aca="false">SUM(R127:R141)-R135</f>
        <v>34901</v>
      </c>
      <c r="S143" s="80" t="n">
        <f aca="false">SUM(G143:R143)</f>
        <v>433458</v>
      </c>
    </row>
    <row r="144" customFormat="false" ht="7.5" hidden="false" customHeight="true" outlineLevel="0" collapsed="false">
      <c r="B144" s="338"/>
      <c r="C144" s="225"/>
      <c r="D144" s="256"/>
      <c r="E144" s="256"/>
      <c r="F144" s="256"/>
      <c r="G144" s="256"/>
      <c r="H144" s="256"/>
      <c r="I144" s="256"/>
      <c r="J144" s="256"/>
      <c r="K144" s="256"/>
      <c r="L144" s="256"/>
      <c r="M144" s="256"/>
      <c r="N144" s="256"/>
      <c r="O144" s="256"/>
      <c r="P144" s="256"/>
      <c r="Q144" s="256"/>
      <c r="R144" s="256"/>
      <c r="S144" s="256"/>
    </row>
    <row r="145" customFormat="false" ht="18.75" hidden="false" customHeight="true" outlineLevel="0" collapsed="false">
      <c r="B145" s="338"/>
      <c r="C145" s="225"/>
      <c r="D145" s="226" t="s">
        <v>98</v>
      </c>
      <c r="E145" s="227" t="s">
        <v>81</v>
      </c>
      <c r="F145" s="227"/>
      <c r="G145" s="360" t="n">
        <v>139</v>
      </c>
      <c r="H145" s="360" t="n">
        <v>92</v>
      </c>
      <c r="I145" s="360" t="n">
        <v>93</v>
      </c>
      <c r="J145" s="360" t="n">
        <v>68</v>
      </c>
      <c r="K145" s="360" t="n">
        <v>117</v>
      </c>
      <c r="L145" s="360" t="n">
        <v>110</v>
      </c>
      <c r="M145" s="360" t="n">
        <v>72</v>
      </c>
      <c r="N145" s="360" t="n">
        <v>76</v>
      </c>
      <c r="O145" s="360" t="n">
        <v>91</v>
      </c>
      <c r="P145" s="360" t="n">
        <v>93</v>
      </c>
      <c r="Q145" s="360" t="n">
        <v>82</v>
      </c>
      <c r="R145" s="360" t="n">
        <v>87</v>
      </c>
      <c r="S145" s="231" t="n">
        <f aca="false">SUM(G145:R145)</f>
        <v>1120</v>
      </c>
    </row>
    <row r="146" customFormat="false" ht="21" hidden="false" customHeight="true" outlineLevel="0" collapsed="false">
      <c r="B146" s="338"/>
      <c r="C146" s="225"/>
      <c r="D146" s="226"/>
      <c r="E146" s="232" t="s">
        <v>82</v>
      </c>
      <c r="F146" s="232"/>
      <c r="G146" s="348" t="n">
        <v>9</v>
      </c>
      <c r="H146" s="348" t="n">
        <v>8</v>
      </c>
      <c r="I146" s="348" t="n">
        <v>15</v>
      </c>
      <c r="J146" s="348" t="n">
        <v>8</v>
      </c>
      <c r="K146" s="348" t="n">
        <v>24</v>
      </c>
      <c r="L146" s="348" t="n">
        <v>9</v>
      </c>
      <c r="M146" s="348" t="n">
        <v>12</v>
      </c>
      <c r="N146" s="348" t="n">
        <v>8</v>
      </c>
      <c r="O146" s="348" t="n">
        <v>10</v>
      </c>
      <c r="P146" s="348" t="n">
        <v>17</v>
      </c>
      <c r="Q146" s="348" t="n">
        <v>18</v>
      </c>
      <c r="R146" s="348" t="n">
        <v>2</v>
      </c>
      <c r="S146" s="236" t="n">
        <f aca="false">SUM(G146:R146)</f>
        <v>140</v>
      </c>
    </row>
    <row r="147" customFormat="false" ht="18.75" hidden="false" customHeight="true" outlineLevel="0" collapsed="false">
      <c r="B147" s="338"/>
      <c r="C147" s="225"/>
      <c r="D147" s="226"/>
      <c r="E147" s="237" t="s">
        <v>94</v>
      </c>
      <c r="F147" s="237"/>
      <c r="G147" s="350" t="n">
        <v>1</v>
      </c>
      <c r="H147" s="351" t="n">
        <v>6</v>
      </c>
      <c r="I147" s="351" t="n">
        <v>11</v>
      </c>
      <c r="J147" s="351" t="n">
        <v>7</v>
      </c>
      <c r="K147" s="351" t="n">
        <v>11</v>
      </c>
      <c r="L147" s="351" t="n">
        <v>3</v>
      </c>
      <c r="M147" s="351" t="n">
        <v>20</v>
      </c>
      <c r="N147" s="351" t="n">
        <v>7</v>
      </c>
      <c r="O147" s="351" t="n">
        <v>31</v>
      </c>
      <c r="P147" s="351" t="n">
        <v>28</v>
      </c>
      <c r="Q147" s="351" t="n">
        <v>24</v>
      </c>
      <c r="R147" s="352" t="n">
        <v>13</v>
      </c>
      <c r="S147" s="268" t="n">
        <f aca="false">SUM(G147:R147)</f>
        <v>162</v>
      </c>
    </row>
    <row r="148" customFormat="false" ht="36" hidden="false" customHeight="true" outlineLevel="0" collapsed="false">
      <c r="B148" s="338"/>
      <c r="C148" s="225"/>
      <c r="D148" s="226"/>
      <c r="E148" s="386" t="s">
        <v>28</v>
      </c>
      <c r="F148" s="358" t="s">
        <v>34</v>
      </c>
      <c r="G148" s="348" t="n">
        <v>1</v>
      </c>
      <c r="H148" s="348" t="n">
        <v>1</v>
      </c>
      <c r="I148" s="348" t="n">
        <v>1</v>
      </c>
      <c r="J148" s="348" t="n">
        <v>0</v>
      </c>
      <c r="K148" s="348" t="n">
        <v>0</v>
      </c>
      <c r="L148" s="348" t="n">
        <v>0</v>
      </c>
      <c r="M148" s="348" t="n">
        <v>0</v>
      </c>
      <c r="N148" s="348" t="n">
        <v>0</v>
      </c>
      <c r="O148" s="348" t="n">
        <v>0</v>
      </c>
      <c r="P148" s="348" t="n">
        <v>1</v>
      </c>
      <c r="Q148" s="348" t="n">
        <v>1</v>
      </c>
      <c r="R148" s="348" t="n">
        <v>3</v>
      </c>
      <c r="S148" s="362" t="n">
        <f aca="false">SUM(G148:R148)</f>
        <v>8</v>
      </c>
    </row>
    <row r="149" customFormat="false" ht="45.75" hidden="false" customHeight="true" outlineLevel="0" collapsed="false">
      <c r="B149" s="338"/>
      <c r="C149" s="225"/>
      <c r="D149" s="226"/>
      <c r="E149" s="357" t="s">
        <v>24</v>
      </c>
      <c r="F149" s="384" t="s">
        <v>34</v>
      </c>
      <c r="G149" s="350" t="n">
        <v>0</v>
      </c>
      <c r="H149" s="381" t="n">
        <v>0</v>
      </c>
      <c r="I149" s="381" t="n">
        <v>0</v>
      </c>
      <c r="J149" s="381" t="n">
        <v>0</v>
      </c>
      <c r="K149" s="381" t="n">
        <v>0</v>
      </c>
      <c r="L149" s="381" t="n">
        <v>0</v>
      </c>
      <c r="M149" s="381" t="n">
        <v>0</v>
      </c>
      <c r="N149" s="381" t="n">
        <v>0</v>
      </c>
      <c r="O149" s="381" t="n">
        <v>7</v>
      </c>
      <c r="P149" s="381" t="n">
        <v>6</v>
      </c>
      <c r="Q149" s="381" t="n">
        <v>0</v>
      </c>
      <c r="R149" s="382" t="n">
        <v>0</v>
      </c>
      <c r="S149" s="385" t="n">
        <f aca="false">SUM(G149:R149)</f>
        <v>13</v>
      </c>
    </row>
    <row r="150" customFormat="false" ht="21" hidden="false" customHeight="true" outlineLevel="0" collapsed="false">
      <c r="B150" s="338"/>
      <c r="C150" s="225"/>
      <c r="D150" s="226"/>
      <c r="E150" s="251" t="s">
        <v>84</v>
      </c>
      <c r="F150" s="251"/>
      <c r="G150" s="302" t="n">
        <f aca="false">SUM(G145:G149)</f>
        <v>150</v>
      </c>
      <c r="H150" s="303" t="n">
        <f aca="false">SUM(H145:H149)</f>
        <v>107</v>
      </c>
      <c r="I150" s="303" t="n">
        <f aca="false">SUM(I145:I149)</f>
        <v>120</v>
      </c>
      <c r="J150" s="303" t="n">
        <f aca="false">SUM(J145:J149)</f>
        <v>83</v>
      </c>
      <c r="K150" s="303" t="n">
        <f aca="false">SUM(K145:K149)</f>
        <v>152</v>
      </c>
      <c r="L150" s="303" t="n">
        <f aca="false">SUM(L145:L149)</f>
        <v>122</v>
      </c>
      <c r="M150" s="303" t="n">
        <f aca="false">SUM(M145:M149)</f>
        <v>104</v>
      </c>
      <c r="N150" s="303" t="n">
        <f aca="false">SUM(N145:N149)</f>
        <v>91</v>
      </c>
      <c r="O150" s="303" t="n">
        <f aca="false">SUM(O145:O149)</f>
        <v>139</v>
      </c>
      <c r="P150" s="303" t="n">
        <f aca="false">SUM(P145:P149)</f>
        <v>145</v>
      </c>
      <c r="Q150" s="303" t="n">
        <f aca="false">SUM(Q145:Q149)</f>
        <v>125</v>
      </c>
      <c r="R150" s="304" t="n">
        <f aca="false">SUM(R145:R149)</f>
        <v>105</v>
      </c>
      <c r="S150" s="80" t="n">
        <f aca="false">SUM(G150:R150)</f>
        <v>1443</v>
      </c>
    </row>
    <row r="151" customFormat="false" ht="8.25" hidden="false" customHeight="true" outlineLevel="0" collapsed="false">
      <c r="B151" s="338"/>
      <c r="C151" s="225"/>
      <c r="D151" s="256"/>
      <c r="E151" s="256"/>
      <c r="F151" s="256"/>
      <c r="G151" s="256"/>
      <c r="H151" s="256"/>
      <c r="I151" s="256"/>
      <c r="J151" s="256"/>
      <c r="K151" s="256"/>
      <c r="L151" s="256"/>
      <c r="M151" s="256"/>
      <c r="N151" s="256"/>
      <c r="O151" s="256"/>
      <c r="P151" s="256"/>
      <c r="Q151" s="256"/>
      <c r="R151" s="256"/>
      <c r="S151" s="256"/>
    </row>
    <row r="152" customFormat="false" ht="15" hidden="false" customHeight="true" outlineLevel="0" collapsed="false">
      <c r="B152" s="338"/>
      <c r="C152" s="225"/>
      <c r="D152" s="226" t="s">
        <v>99</v>
      </c>
      <c r="E152" s="227" t="s">
        <v>81</v>
      </c>
      <c r="F152" s="227"/>
      <c r="G152" s="347" t="n">
        <v>2144</v>
      </c>
      <c r="H152" s="347" t="n">
        <v>2179</v>
      </c>
      <c r="I152" s="347" t="n">
        <v>2574</v>
      </c>
      <c r="J152" s="347" t="n">
        <v>1968</v>
      </c>
      <c r="K152" s="347" t="n">
        <v>2392</v>
      </c>
      <c r="L152" s="347" t="n">
        <v>2176</v>
      </c>
      <c r="M152" s="347" t="n">
        <v>2173</v>
      </c>
      <c r="N152" s="347" t="n">
        <v>1663</v>
      </c>
      <c r="O152" s="347" t="n">
        <v>2336</v>
      </c>
      <c r="P152" s="347" t="n">
        <v>2708</v>
      </c>
      <c r="Q152" s="347" t="n">
        <v>2323</v>
      </c>
      <c r="R152" s="347" t="n">
        <v>2216</v>
      </c>
      <c r="S152" s="231" t="n">
        <f aca="false">SUM(G152:R152)</f>
        <v>26852</v>
      </c>
    </row>
    <row r="153" customFormat="false" ht="15" hidden="false" customHeight="true" outlineLevel="0" collapsed="false">
      <c r="B153" s="338"/>
      <c r="C153" s="225"/>
      <c r="D153" s="226"/>
      <c r="E153" s="232" t="s">
        <v>82</v>
      </c>
      <c r="F153" s="232"/>
      <c r="G153" s="348" t="n">
        <v>418</v>
      </c>
      <c r="H153" s="348" t="n">
        <v>402</v>
      </c>
      <c r="I153" s="348" t="n">
        <v>594</v>
      </c>
      <c r="J153" s="348" t="n">
        <v>414</v>
      </c>
      <c r="K153" s="348" t="n">
        <v>564</v>
      </c>
      <c r="L153" s="348" t="n">
        <v>507</v>
      </c>
      <c r="M153" s="348" t="n">
        <v>314</v>
      </c>
      <c r="N153" s="348" t="n">
        <v>212</v>
      </c>
      <c r="O153" s="348" t="n">
        <v>360</v>
      </c>
      <c r="P153" s="348" t="n">
        <v>488</v>
      </c>
      <c r="Q153" s="348" t="n">
        <v>502</v>
      </c>
      <c r="R153" s="348" t="n">
        <v>421</v>
      </c>
      <c r="S153" s="236" t="n">
        <f aca="false">SUM(G153:R153)</f>
        <v>5196</v>
      </c>
    </row>
    <row r="154" customFormat="false" ht="15" hidden="false" customHeight="true" outlineLevel="0" collapsed="false">
      <c r="B154" s="338"/>
      <c r="C154" s="225"/>
      <c r="D154" s="226"/>
      <c r="E154" s="237" t="s">
        <v>94</v>
      </c>
      <c r="F154" s="237"/>
      <c r="G154" s="350" t="n">
        <v>840</v>
      </c>
      <c r="H154" s="351" t="n">
        <v>1198</v>
      </c>
      <c r="I154" s="351" t="n">
        <v>1141</v>
      </c>
      <c r="J154" s="351" t="n">
        <v>954</v>
      </c>
      <c r="K154" s="351" t="n">
        <v>1135</v>
      </c>
      <c r="L154" s="351" t="n">
        <v>676</v>
      </c>
      <c r="M154" s="351" t="n">
        <v>599</v>
      </c>
      <c r="N154" s="351" t="n">
        <v>367</v>
      </c>
      <c r="O154" s="351" t="n">
        <v>1080</v>
      </c>
      <c r="P154" s="351" t="n">
        <v>1477</v>
      </c>
      <c r="Q154" s="351" t="n">
        <v>1221</v>
      </c>
      <c r="R154" s="352" t="n">
        <v>1035</v>
      </c>
      <c r="S154" s="80" t="n">
        <f aca="false">SUM(G154:R154)</f>
        <v>11723</v>
      </c>
    </row>
    <row r="155" customFormat="false" ht="15" hidden="false" customHeight="true" outlineLevel="0" collapsed="false">
      <c r="B155" s="338"/>
      <c r="C155" s="225"/>
      <c r="D155" s="226"/>
      <c r="E155" s="248" t="s">
        <v>28</v>
      </c>
      <c r="F155" s="274" t="s">
        <v>32</v>
      </c>
      <c r="G155" s="347" t="n">
        <v>0</v>
      </c>
      <c r="H155" s="347" t="n">
        <v>0</v>
      </c>
      <c r="I155" s="347" t="n">
        <v>0</v>
      </c>
      <c r="J155" s="347" t="n">
        <v>0</v>
      </c>
      <c r="K155" s="347" t="n">
        <v>0</v>
      </c>
      <c r="L155" s="347" t="n">
        <v>0</v>
      </c>
      <c r="M155" s="347" t="n">
        <v>1</v>
      </c>
      <c r="N155" s="347" t="n">
        <v>0</v>
      </c>
      <c r="O155" s="347" t="n">
        <v>0</v>
      </c>
      <c r="P155" s="347" t="n">
        <v>0</v>
      </c>
      <c r="Q155" s="347" t="n">
        <v>0</v>
      </c>
      <c r="R155" s="347" t="n">
        <v>1</v>
      </c>
      <c r="S155" s="309" t="n">
        <f aca="false">SUM(G155:R155)</f>
        <v>2</v>
      </c>
    </row>
    <row r="156" customFormat="false" ht="15" hidden="false" customHeight="true" outlineLevel="0" collapsed="false">
      <c r="B156" s="338"/>
      <c r="C156" s="225"/>
      <c r="D156" s="226"/>
      <c r="E156" s="248"/>
      <c r="F156" s="242" t="s">
        <v>34</v>
      </c>
      <c r="G156" s="348" t="n">
        <v>624</v>
      </c>
      <c r="H156" s="348" t="n">
        <v>629</v>
      </c>
      <c r="I156" s="348" t="n">
        <v>504</v>
      </c>
      <c r="J156" s="348" t="n">
        <v>487</v>
      </c>
      <c r="K156" s="348" t="n">
        <v>720</v>
      </c>
      <c r="L156" s="348" t="n">
        <v>534</v>
      </c>
      <c r="M156" s="348" t="n">
        <v>564</v>
      </c>
      <c r="N156" s="348" t="n">
        <v>255</v>
      </c>
      <c r="O156" s="348" t="n">
        <v>386</v>
      </c>
      <c r="P156" s="348" t="n">
        <v>622</v>
      </c>
      <c r="Q156" s="348" t="n">
        <v>655</v>
      </c>
      <c r="R156" s="348" t="n">
        <v>428</v>
      </c>
      <c r="S156" s="246" t="n">
        <f aca="false">SUM(G156:R156)</f>
        <v>6408</v>
      </c>
    </row>
    <row r="157" customFormat="false" ht="15" hidden="false" customHeight="true" outlineLevel="0" collapsed="false">
      <c r="B157" s="338"/>
      <c r="C157" s="225"/>
      <c r="D157" s="226"/>
      <c r="E157" s="248"/>
      <c r="F157" s="284" t="s">
        <v>22</v>
      </c>
      <c r="G157" s="351" t="n">
        <f aca="false">G155+G156</f>
        <v>624</v>
      </c>
      <c r="H157" s="381" t="n">
        <f aca="false">H155+H156</f>
        <v>629</v>
      </c>
      <c r="I157" s="381" t="n">
        <f aca="false">I155+I156</f>
        <v>504</v>
      </c>
      <c r="J157" s="381" t="n">
        <f aca="false">J155+J156</f>
        <v>487</v>
      </c>
      <c r="K157" s="381" t="n">
        <f aca="false">K155+K156</f>
        <v>720</v>
      </c>
      <c r="L157" s="381" t="n">
        <f aca="false">L155+L156</f>
        <v>534</v>
      </c>
      <c r="M157" s="381" t="n">
        <f aca="false">M155+M156</f>
        <v>565</v>
      </c>
      <c r="N157" s="381" t="n">
        <f aca="false">N155+N156</f>
        <v>255</v>
      </c>
      <c r="O157" s="381" t="n">
        <f aca="false">O155+O156</f>
        <v>386</v>
      </c>
      <c r="P157" s="381" t="n">
        <f aca="false">P155+P156</f>
        <v>622</v>
      </c>
      <c r="Q157" s="381" t="n">
        <f aca="false">Q155+Q156</f>
        <v>655</v>
      </c>
      <c r="R157" s="387" t="n">
        <f aca="false">R155+R156</f>
        <v>429</v>
      </c>
      <c r="S157" s="80" t="n">
        <f aca="false">S155+S156</f>
        <v>6410</v>
      </c>
    </row>
    <row r="158" customFormat="false" ht="15" hidden="false" customHeight="true" outlineLevel="0" collapsed="false">
      <c r="B158" s="338"/>
      <c r="C158" s="225"/>
      <c r="D158" s="226"/>
      <c r="E158" s="312" t="s">
        <v>24</v>
      </c>
      <c r="F158" s="269" t="s">
        <v>32</v>
      </c>
      <c r="G158" s="359" t="n">
        <v>0</v>
      </c>
      <c r="H158" s="360" t="n">
        <v>0</v>
      </c>
      <c r="I158" s="360" t="n">
        <v>0</v>
      </c>
      <c r="J158" s="360" t="n">
        <v>0</v>
      </c>
      <c r="K158" s="360" t="n">
        <v>0</v>
      </c>
      <c r="L158" s="360" t="n">
        <v>0</v>
      </c>
      <c r="M158" s="360" t="n">
        <v>0</v>
      </c>
      <c r="N158" s="360" t="n">
        <v>0</v>
      </c>
      <c r="O158" s="360" t="n">
        <v>0</v>
      </c>
      <c r="P158" s="360" t="n">
        <v>1</v>
      </c>
      <c r="Q158" s="360" t="n">
        <v>0</v>
      </c>
      <c r="R158" s="361" t="n">
        <v>0</v>
      </c>
      <c r="S158" s="362" t="n">
        <f aca="false">SUM(G158:R158)</f>
        <v>1</v>
      </c>
    </row>
    <row r="159" customFormat="false" ht="15" hidden="false" customHeight="true" outlineLevel="0" collapsed="false">
      <c r="B159" s="338"/>
      <c r="C159" s="225"/>
      <c r="D159" s="226"/>
      <c r="E159" s="312"/>
      <c r="F159" s="274" t="s">
        <v>33</v>
      </c>
      <c r="G159" s="363" t="n">
        <v>0</v>
      </c>
      <c r="H159" s="347" t="n">
        <v>0</v>
      </c>
      <c r="I159" s="347" t="n">
        <v>0</v>
      </c>
      <c r="J159" s="347" t="n">
        <v>1</v>
      </c>
      <c r="K159" s="347" t="n">
        <v>0</v>
      </c>
      <c r="L159" s="347" t="n">
        <v>0</v>
      </c>
      <c r="M159" s="347" t="n">
        <v>0</v>
      </c>
      <c r="N159" s="347" t="n">
        <v>1</v>
      </c>
      <c r="O159" s="347" t="n">
        <v>0</v>
      </c>
      <c r="P159" s="347" t="n">
        <v>0</v>
      </c>
      <c r="Q159" s="347" t="n">
        <v>0</v>
      </c>
      <c r="R159" s="364" t="n">
        <v>0</v>
      </c>
      <c r="S159" s="246" t="n">
        <f aca="false">SUM(G159:R159)</f>
        <v>2</v>
      </c>
    </row>
    <row r="160" customFormat="false" ht="15" hidden="false" customHeight="true" outlineLevel="0" collapsed="false">
      <c r="B160" s="338"/>
      <c r="C160" s="225"/>
      <c r="D160" s="226"/>
      <c r="E160" s="312"/>
      <c r="F160" s="388" t="s">
        <v>34</v>
      </c>
      <c r="G160" s="377" t="n">
        <v>335</v>
      </c>
      <c r="H160" s="378" t="n">
        <v>765</v>
      </c>
      <c r="I160" s="378" t="n">
        <v>598</v>
      </c>
      <c r="J160" s="378" t="n">
        <v>391</v>
      </c>
      <c r="K160" s="378" t="n">
        <v>391</v>
      </c>
      <c r="L160" s="378" t="n">
        <v>127</v>
      </c>
      <c r="M160" s="378" t="n">
        <v>116</v>
      </c>
      <c r="N160" s="378" t="n">
        <v>35</v>
      </c>
      <c r="O160" s="378" t="n">
        <v>394</v>
      </c>
      <c r="P160" s="378" t="n">
        <v>811</v>
      </c>
      <c r="Q160" s="378" t="n">
        <v>744</v>
      </c>
      <c r="R160" s="379" t="n">
        <v>339</v>
      </c>
      <c r="S160" s="236" t="n">
        <f aca="false">SUM(G160:R160)</f>
        <v>5046</v>
      </c>
    </row>
    <row r="161" customFormat="false" ht="15" hidden="false" customHeight="true" outlineLevel="0" collapsed="false">
      <c r="B161" s="338"/>
      <c r="C161" s="225"/>
      <c r="D161" s="226"/>
      <c r="E161" s="312"/>
      <c r="F161" s="284" t="s">
        <v>22</v>
      </c>
      <c r="G161" s="354" t="n">
        <f aca="false">SUM(G158:G160)</f>
        <v>335</v>
      </c>
      <c r="H161" s="354" t="n">
        <f aca="false">SUM(H158:H160)</f>
        <v>765</v>
      </c>
      <c r="I161" s="354" t="n">
        <f aca="false">SUM(I158:I160)</f>
        <v>598</v>
      </c>
      <c r="J161" s="354" t="n">
        <f aca="false">SUM(J158:J160)</f>
        <v>392</v>
      </c>
      <c r="K161" s="354" t="n">
        <f aca="false">SUM(K158:K160)</f>
        <v>391</v>
      </c>
      <c r="L161" s="354" t="n">
        <f aca="false">SUM(L158:L160)</f>
        <v>127</v>
      </c>
      <c r="M161" s="354" t="n">
        <f aca="false">SUM(M158:M160)</f>
        <v>116</v>
      </c>
      <c r="N161" s="354" t="n">
        <f aca="false">SUM(N158:N160)</f>
        <v>36</v>
      </c>
      <c r="O161" s="354" t="n">
        <f aca="false">SUM(O158:O160)</f>
        <v>394</v>
      </c>
      <c r="P161" s="354" t="n">
        <f aca="false">SUM(P158:P160)</f>
        <v>812</v>
      </c>
      <c r="Q161" s="354" t="n">
        <f aca="false">SUM(Q158:Q160)</f>
        <v>744</v>
      </c>
      <c r="R161" s="389" t="n">
        <f aca="false">SUM(R158:R160)</f>
        <v>339</v>
      </c>
      <c r="S161" s="343" t="n">
        <f aca="false">SUM(S158:S160)</f>
        <v>5049</v>
      </c>
    </row>
    <row r="162" customFormat="false" ht="15" hidden="false" customHeight="true" outlineLevel="0" collapsed="false">
      <c r="B162" s="338"/>
      <c r="C162" s="225"/>
      <c r="D162" s="226"/>
      <c r="E162" s="251" t="s">
        <v>84</v>
      </c>
      <c r="F162" s="251"/>
      <c r="G162" s="302" t="n">
        <f aca="false">SUM(G152:G160)-G157</f>
        <v>4361</v>
      </c>
      <c r="H162" s="303" t="n">
        <f aca="false">SUM(H152:H160)-H157</f>
        <v>5173</v>
      </c>
      <c r="I162" s="303" t="n">
        <f aca="false">SUM(I152:I160)-I157</f>
        <v>5411</v>
      </c>
      <c r="J162" s="303" t="n">
        <f aca="false">SUM(J152:J160)-J157</f>
        <v>4215</v>
      </c>
      <c r="K162" s="303" t="n">
        <f aca="false">SUM(K152:K160)-K157</f>
        <v>5202</v>
      </c>
      <c r="L162" s="303" t="n">
        <f aca="false">SUM(L152:L160)-L157</f>
        <v>4020</v>
      </c>
      <c r="M162" s="303" t="n">
        <f aca="false">SUM(M152:M160)-M157</f>
        <v>3767</v>
      </c>
      <c r="N162" s="303" t="n">
        <f aca="false">SUM(N152:N160)-N157</f>
        <v>2533</v>
      </c>
      <c r="O162" s="303" t="n">
        <f aca="false">SUM(O152:O160)-O157</f>
        <v>4556</v>
      </c>
      <c r="P162" s="303" t="n">
        <f aca="false">SUM(P152:P160)-P157</f>
        <v>6107</v>
      </c>
      <c r="Q162" s="303" t="n">
        <f aca="false">SUM(Q152:Q160)-Q157</f>
        <v>5445</v>
      </c>
      <c r="R162" s="304" t="n">
        <f aca="false">SUM(R152:R160)-R157</f>
        <v>4440</v>
      </c>
      <c r="S162" s="80" t="n">
        <f aca="false">SUM(G162:R162)</f>
        <v>55230</v>
      </c>
    </row>
    <row r="163" s="390" customFormat="true" ht="15" hidden="false" customHeight="true" outlineLevel="0" collapsed="false">
      <c r="B163" s="391"/>
      <c r="C163" s="392"/>
      <c r="D163" s="393"/>
      <c r="E163" s="394"/>
      <c r="F163" s="394"/>
      <c r="G163" s="395"/>
      <c r="H163" s="395"/>
      <c r="I163" s="395"/>
      <c r="J163" s="395"/>
      <c r="K163" s="395"/>
      <c r="L163" s="395"/>
      <c r="M163" s="395"/>
      <c r="N163" s="395"/>
      <c r="O163" s="395"/>
      <c r="P163" s="395"/>
      <c r="Q163" s="395"/>
      <c r="R163" s="395"/>
      <c r="S163" s="396"/>
    </row>
    <row r="164" customFormat="false" ht="17.25" hidden="false" customHeight="true" outlineLevel="0" collapsed="false">
      <c r="B164" s="338" t="s">
        <v>71</v>
      </c>
      <c r="C164" s="397" t="s">
        <v>100</v>
      </c>
      <c r="D164" s="226" t="s">
        <v>101</v>
      </c>
      <c r="E164" s="227" t="s">
        <v>81</v>
      </c>
      <c r="F164" s="227"/>
      <c r="G164" s="359" t="n">
        <v>299</v>
      </c>
      <c r="H164" s="360" t="n">
        <v>300</v>
      </c>
      <c r="I164" s="360" t="n">
        <v>272</v>
      </c>
      <c r="J164" s="360" t="n">
        <v>260</v>
      </c>
      <c r="K164" s="360" t="n">
        <v>266</v>
      </c>
      <c r="L164" s="360" t="n">
        <v>231</v>
      </c>
      <c r="M164" s="360" t="n">
        <v>280</v>
      </c>
      <c r="N164" s="360" t="n">
        <v>387</v>
      </c>
      <c r="O164" s="360" t="n">
        <v>313</v>
      </c>
      <c r="P164" s="360" t="n">
        <v>376</v>
      </c>
      <c r="Q164" s="360" t="n">
        <v>459</v>
      </c>
      <c r="R164" s="361" t="n">
        <v>407</v>
      </c>
      <c r="S164" s="231" t="n">
        <f aca="false">SUM(G164:R164)</f>
        <v>3850</v>
      </c>
    </row>
    <row r="165" customFormat="false" ht="18" hidden="false" customHeight="true" outlineLevel="0" collapsed="false">
      <c r="B165" s="338"/>
      <c r="C165" s="397"/>
      <c r="D165" s="226"/>
      <c r="E165" s="398" t="s">
        <v>102</v>
      </c>
      <c r="F165" s="398"/>
      <c r="G165" s="363" t="n">
        <v>64</v>
      </c>
      <c r="H165" s="347" t="n">
        <v>68</v>
      </c>
      <c r="I165" s="347" t="n">
        <v>67</v>
      </c>
      <c r="J165" s="347" t="n">
        <v>88</v>
      </c>
      <c r="K165" s="347" t="n">
        <v>56</v>
      </c>
      <c r="L165" s="347" t="n">
        <v>11</v>
      </c>
      <c r="M165" s="347" t="n">
        <v>8</v>
      </c>
      <c r="N165" s="347" t="n">
        <v>9</v>
      </c>
      <c r="O165" s="347" t="n">
        <v>6</v>
      </c>
      <c r="P165" s="347" t="n">
        <v>13</v>
      </c>
      <c r="Q165" s="347" t="n">
        <v>8</v>
      </c>
      <c r="R165" s="364" t="n">
        <v>5</v>
      </c>
      <c r="S165" s="246" t="n">
        <f aca="false">SUM(G165:R165)</f>
        <v>403</v>
      </c>
    </row>
    <row r="166" customFormat="false" ht="18" hidden="false" customHeight="true" outlineLevel="0" collapsed="false">
      <c r="B166" s="338"/>
      <c r="C166" s="397"/>
      <c r="D166" s="226"/>
      <c r="E166" s="232" t="s">
        <v>82</v>
      </c>
      <c r="F166" s="232"/>
      <c r="G166" s="377" t="n">
        <v>2</v>
      </c>
      <c r="H166" s="378" t="n">
        <v>2</v>
      </c>
      <c r="I166" s="378" t="n">
        <v>3</v>
      </c>
      <c r="J166" s="378" t="n">
        <v>0</v>
      </c>
      <c r="K166" s="378" t="n">
        <v>0</v>
      </c>
      <c r="L166" s="378" t="n">
        <v>2</v>
      </c>
      <c r="M166" s="378" t="n">
        <v>22</v>
      </c>
      <c r="N166" s="378" t="n">
        <v>21</v>
      </c>
      <c r="O166" s="378" t="n">
        <v>10</v>
      </c>
      <c r="P166" s="378" t="n">
        <v>19</v>
      </c>
      <c r="Q166" s="378" t="n">
        <v>15</v>
      </c>
      <c r="R166" s="379" t="n">
        <v>28</v>
      </c>
      <c r="S166" s="236" t="n">
        <f aca="false">SUM(G166:R166)</f>
        <v>124</v>
      </c>
    </row>
    <row r="167" customFormat="false" ht="34.5" hidden="false" customHeight="true" outlineLevel="0" collapsed="false">
      <c r="B167" s="338"/>
      <c r="C167" s="397"/>
      <c r="D167" s="226"/>
      <c r="E167" s="386" t="s">
        <v>28</v>
      </c>
      <c r="F167" s="242" t="s">
        <v>33</v>
      </c>
      <c r="G167" s="348" t="n">
        <v>1</v>
      </c>
      <c r="H167" s="348" t="n">
        <v>4</v>
      </c>
      <c r="I167" s="348" t="n">
        <v>2</v>
      </c>
      <c r="J167" s="348" t="n">
        <v>4</v>
      </c>
      <c r="K167" s="348" t="n">
        <v>4</v>
      </c>
      <c r="L167" s="348" t="n">
        <v>3</v>
      </c>
      <c r="M167" s="348" t="n">
        <v>3</v>
      </c>
      <c r="N167" s="348" t="n">
        <v>2</v>
      </c>
      <c r="O167" s="348" t="n">
        <v>7</v>
      </c>
      <c r="P167" s="348" t="n">
        <v>1</v>
      </c>
      <c r="Q167" s="348" t="n">
        <v>12</v>
      </c>
      <c r="R167" s="348" t="n">
        <v>13</v>
      </c>
      <c r="S167" s="246" t="n">
        <f aca="false">SUM(G167:R167)</f>
        <v>56</v>
      </c>
    </row>
    <row r="168" customFormat="false" ht="42" hidden="false" customHeight="true" outlineLevel="0" collapsed="false">
      <c r="B168" s="338"/>
      <c r="C168" s="397"/>
      <c r="D168" s="226"/>
      <c r="E168" s="248" t="s">
        <v>24</v>
      </c>
      <c r="F168" s="249" t="s">
        <v>33</v>
      </c>
      <c r="G168" s="350" t="n">
        <v>0</v>
      </c>
      <c r="H168" s="381" t="n">
        <v>0</v>
      </c>
      <c r="I168" s="381" t="n">
        <v>10</v>
      </c>
      <c r="J168" s="381" t="n">
        <v>1</v>
      </c>
      <c r="K168" s="381" t="n">
        <v>3</v>
      </c>
      <c r="L168" s="381" t="n">
        <v>0</v>
      </c>
      <c r="M168" s="381" t="n">
        <v>0</v>
      </c>
      <c r="N168" s="381" t="n">
        <v>0</v>
      </c>
      <c r="O168" s="381" t="n">
        <v>22</v>
      </c>
      <c r="P168" s="381" t="n">
        <v>26</v>
      </c>
      <c r="Q168" s="381" t="n">
        <v>16</v>
      </c>
      <c r="R168" s="382" t="n">
        <v>9</v>
      </c>
      <c r="S168" s="80" t="n">
        <f aca="false">SUM(G168:R168)</f>
        <v>87</v>
      </c>
    </row>
    <row r="169" customFormat="false" ht="20.25" hidden="false" customHeight="true" outlineLevel="0" collapsed="false">
      <c r="B169" s="338"/>
      <c r="C169" s="397"/>
      <c r="D169" s="226"/>
      <c r="E169" s="399" t="s">
        <v>84</v>
      </c>
      <c r="F169" s="399"/>
      <c r="G169" s="302" t="n">
        <f aca="false">SUM(G164:G168)</f>
        <v>366</v>
      </c>
      <c r="H169" s="303" t="n">
        <f aca="false">SUM(H164:H168)</f>
        <v>374</v>
      </c>
      <c r="I169" s="303" t="n">
        <f aca="false">SUM(I164:I168)</f>
        <v>354</v>
      </c>
      <c r="J169" s="303" t="n">
        <f aca="false">SUM(J164:J168)</f>
        <v>353</v>
      </c>
      <c r="K169" s="303" t="n">
        <f aca="false">SUM(K164:K168)</f>
        <v>329</v>
      </c>
      <c r="L169" s="303" t="n">
        <f aca="false">SUM(L164:L168)</f>
        <v>247</v>
      </c>
      <c r="M169" s="303" t="n">
        <f aca="false">SUM(M164:M168)</f>
        <v>313</v>
      </c>
      <c r="N169" s="303" t="n">
        <f aca="false">SUM(N164:N168)</f>
        <v>419</v>
      </c>
      <c r="O169" s="303" t="n">
        <f aca="false">SUM(O164:O168)</f>
        <v>358</v>
      </c>
      <c r="P169" s="303" t="n">
        <f aca="false">SUM(P164:P168)</f>
        <v>435</v>
      </c>
      <c r="Q169" s="303" t="n">
        <f aca="false">SUM(Q164:Q168)</f>
        <v>510</v>
      </c>
      <c r="R169" s="304" t="n">
        <f aca="false">SUM(R164:R168)</f>
        <v>462</v>
      </c>
      <c r="S169" s="343" t="n">
        <f aca="false">SUM(G169:R169)</f>
        <v>4520</v>
      </c>
    </row>
    <row r="170" customFormat="false" ht="7.5" hidden="false" customHeight="true" outlineLevel="0" collapsed="false">
      <c r="B170" s="338"/>
      <c r="C170" s="397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</row>
    <row r="171" customFormat="false" ht="15" hidden="false" customHeight="true" outlineLevel="0" collapsed="false">
      <c r="B171" s="338"/>
      <c r="C171" s="397"/>
      <c r="D171" s="226" t="s">
        <v>103</v>
      </c>
      <c r="E171" s="227" t="s">
        <v>81</v>
      </c>
      <c r="F171" s="227"/>
      <c r="G171" s="347" t="n">
        <v>999</v>
      </c>
      <c r="H171" s="347" t="n">
        <v>846</v>
      </c>
      <c r="I171" s="347" t="n">
        <v>773</v>
      </c>
      <c r="J171" s="347" t="n">
        <v>678</v>
      </c>
      <c r="K171" s="347" t="n">
        <v>814</v>
      </c>
      <c r="L171" s="347" t="n">
        <v>787</v>
      </c>
      <c r="M171" s="347" t="n">
        <v>676</v>
      </c>
      <c r="N171" s="347" t="n">
        <v>542</v>
      </c>
      <c r="O171" s="347" t="n">
        <v>947</v>
      </c>
      <c r="P171" s="347" t="n">
        <v>803</v>
      </c>
      <c r="Q171" s="347" t="n">
        <v>736</v>
      </c>
      <c r="R171" s="347" t="n">
        <v>709</v>
      </c>
      <c r="S171" s="231" t="n">
        <f aca="false">SUM(G171:R171)</f>
        <v>9310</v>
      </c>
    </row>
    <row r="172" customFormat="false" ht="15" hidden="false" customHeight="true" outlineLevel="0" collapsed="false">
      <c r="B172" s="338"/>
      <c r="C172" s="397"/>
      <c r="D172" s="226"/>
      <c r="E172" s="400" t="s">
        <v>102</v>
      </c>
      <c r="F172" s="400"/>
      <c r="G172" s="347" t="n">
        <v>654</v>
      </c>
      <c r="H172" s="347" t="n">
        <v>831</v>
      </c>
      <c r="I172" s="347" t="n">
        <v>599</v>
      </c>
      <c r="J172" s="347" t="n">
        <v>560</v>
      </c>
      <c r="K172" s="347" t="n">
        <v>576</v>
      </c>
      <c r="L172" s="347" t="n">
        <v>301</v>
      </c>
      <c r="M172" s="347" t="n">
        <v>145</v>
      </c>
      <c r="N172" s="347" t="n">
        <v>108</v>
      </c>
      <c r="O172" s="347" t="n">
        <v>491</v>
      </c>
      <c r="P172" s="347" t="n">
        <v>781</v>
      </c>
      <c r="Q172" s="347" t="n">
        <v>583</v>
      </c>
      <c r="R172" s="347" t="n">
        <v>399</v>
      </c>
      <c r="S172" s="268" t="n">
        <f aca="false">SUM(G172:R172)</f>
        <v>6028</v>
      </c>
    </row>
    <row r="173" customFormat="false" ht="15" hidden="false" customHeight="true" outlineLevel="0" collapsed="false">
      <c r="B173" s="338"/>
      <c r="C173" s="397"/>
      <c r="D173" s="226"/>
      <c r="E173" s="232" t="s">
        <v>82</v>
      </c>
      <c r="F173" s="232"/>
      <c r="G173" s="348" t="n">
        <v>198</v>
      </c>
      <c r="H173" s="348" t="n">
        <v>202</v>
      </c>
      <c r="I173" s="348" t="n">
        <v>246</v>
      </c>
      <c r="J173" s="348" t="n">
        <v>239</v>
      </c>
      <c r="K173" s="348" t="n">
        <v>245</v>
      </c>
      <c r="L173" s="348" t="n">
        <v>226</v>
      </c>
      <c r="M173" s="348" t="n">
        <v>161</v>
      </c>
      <c r="N173" s="348" t="n">
        <v>157</v>
      </c>
      <c r="O173" s="348" t="n">
        <v>172</v>
      </c>
      <c r="P173" s="348" t="n">
        <v>171</v>
      </c>
      <c r="Q173" s="348" t="n">
        <v>192</v>
      </c>
      <c r="R173" s="348" t="n">
        <v>181</v>
      </c>
      <c r="S173" s="246" t="n">
        <f aca="false">SUM(G173:R173)</f>
        <v>2390</v>
      </c>
    </row>
    <row r="174" customFormat="false" ht="15" hidden="false" customHeight="true" outlineLevel="0" collapsed="false">
      <c r="B174" s="338"/>
      <c r="C174" s="397"/>
      <c r="D174" s="226"/>
      <c r="E174" s="237" t="s">
        <v>104</v>
      </c>
      <c r="F174" s="237"/>
      <c r="G174" s="350" t="n">
        <v>0</v>
      </c>
      <c r="H174" s="381" t="n">
        <v>0</v>
      </c>
      <c r="I174" s="381" t="n">
        <v>0</v>
      </c>
      <c r="J174" s="381" t="n">
        <v>0</v>
      </c>
      <c r="K174" s="381" t="n">
        <v>0</v>
      </c>
      <c r="L174" s="381" t="n">
        <v>0</v>
      </c>
      <c r="M174" s="381" t="n">
        <v>0</v>
      </c>
      <c r="N174" s="381" t="n">
        <v>0</v>
      </c>
      <c r="O174" s="381" t="n">
        <v>0</v>
      </c>
      <c r="P174" s="381" t="n">
        <v>0</v>
      </c>
      <c r="Q174" s="381" t="n">
        <v>30</v>
      </c>
      <c r="R174" s="382" t="n">
        <v>0</v>
      </c>
      <c r="S174" s="80" t="n">
        <f aca="false">SUM(G174:R174)</f>
        <v>30</v>
      </c>
    </row>
    <row r="175" customFormat="false" ht="15" hidden="false" customHeight="true" outlineLevel="0" collapsed="false">
      <c r="B175" s="338"/>
      <c r="C175" s="397"/>
      <c r="D175" s="226"/>
      <c r="E175" s="237" t="s">
        <v>29</v>
      </c>
      <c r="F175" s="237"/>
      <c r="G175" s="350" t="n">
        <v>0</v>
      </c>
      <c r="H175" s="381" t="n">
        <v>0</v>
      </c>
      <c r="I175" s="381" t="n">
        <v>0</v>
      </c>
      <c r="J175" s="381" t="n">
        <v>0</v>
      </c>
      <c r="K175" s="381" t="n">
        <v>0</v>
      </c>
      <c r="L175" s="381" t="n">
        <v>0</v>
      </c>
      <c r="M175" s="381" t="n">
        <v>0</v>
      </c>
      <c r="N175" s="381" t="n">
        <v>0</v>
      </c>
      <c r="O175" s="381" t="n">
        <v>0</v>
      </c>
      <c r="P175" s="401" t="n">
        <v>0</v>
      </c>
      <c r="Q175" s="401" t="n">
        <v>1</v>
      </c>
      <c r="R175" s="381" t="n">
        <v>0</v>
      </c>
      <c r="S175" s="80" t="n">
        <f aca="false">SUM(G175:R175)</f>
        <v>1</v>
      </c>
    </row>
    <row r="176" customFormat="false" ht="15" hidden="false" customHeight="true" outlineLevel="0" collapsed="false">
      <c r="B176" s="338"/>
      <c r="C176" s="397"/>
      <c r="D176" s="226"/>
      <c r="E176" s="248" t="s">
        <v>28</v>
      </c>
      <c r="F176" s="358" t="s">
        <v>32</v>
      </c>
      <c r="G176" s="347" t="n">
        <v>0</v>
      </c>
      <c r="H176" s="347" t="n">
        <v>0</v>
      </c>
      <c r="I176" s="347" t="n">
        <v>0</v>
      </c>
      <c r="J176" s="347" t="n">
        <v>0</v>
      </c>
      <c r="K176" s="347" t="n">
        <v>0</v>
      </c>
      <c r="L176" s="347" t="n">
        <v>0</v>
      </c>
      <c r="M176" s="347" t="n">
        <v>0</v>
      </c>
      <c r="N176" s="347" t="n">
        <v>0</v>
      </c>
      <c r="O176" s="347" t="n">
        <v>0</v>
      </c>
      <c r="P176" s="347" t="n">
        <v>0</v>
      </c>
      <c r="Q176" s="347" t="n">
        <v>2</v>
      </c>
      <c r="R176" s="347" t="n">
        <v>0</v>
      </c>
      <c r="S176" s="268" t="n">
        <f aca="false">SUM(G176:R176)</f>
        <v>2</v>
      </c>
    </row>
    <row r="177" customFormat="false" ht="15" hidden="false" customHeight="true" outlineLevel="0" collapsed="false">
      <c r="B177" s="338"/>
      <c r="C177" s="397"/>
      <c r="D177" s="226"/>
      <c r="E177" s="248"/>
      <c r="F177" s="274" t="s">
        <v>33</v>
      </c>
      <c r="G177" s="347" t="n">
        <v>86</v>
      </c>
      <c r="H177" s="347" t="n">
        <v>144</v>
      </c>
      <c r="I177" s="347" t="n">
        <v>125</v>
      </c>
      <c r="J177" s="347" t="n">
        <v>97</v>
      </c>
      <c r="K177" s="347" t="n">
        <v>181</v>
      </c>
      <c r="L177" s="347" t="n">
        <v>186</v>
      </c>
      <c r="M177" s="347" t="n">
        <v>195</v>
      </c>
      <c r="N177" s="347" t="n">
        <v>58</v>
      </c>
      <c r="O177" s="347" t="n">
        <v>175</v>
      </c>
      <c r="P177" s="347" t="n">
        <v>194</v>
      </c>
      <c r="Q177" s="347" t="n">
        <v>197</v>
      </c>
      <c r="R177" s="347" t="n">
        <v>210</v>
      </c>
      <c r="S177" s="279" t="n">
        <f aca="false">SUM(G177:R177)</f>
        <v>1848</v>
      </c>
    </row>
    <row r="178" customFormat="false" ht="15" hidden="false" customHeight="true" outlineLevel="0" collapsed="false">
      <c r="B178" s="338"/>
      <c r="C178" s="397"/>
      <c r="D178" s="226"/>
      <c r="E178" s="248"/>
      <c r="F178" s="242" t="s">
        <v>34</v>
      </c>
      <c r="G178" s="348" t="n">
        <v>0</v>
      </c>
      <c r="H178" s="348" t="n">
        <v>0</v>
      </c>
      <c r="I178" s="348" t="n">
        <v>0</v>
      </c>
      <c r="J178" s="348" t="n">
        <v>0</v>
      </c>
      <c r="K178" s="348" t="n">
        <v>2</v>
      </c>
      <c r="L178" s="348" t="n">
        <v>0</v>
      </c>
      <c r="M178" s="348" t="n">
        <v>0</v>
      </c>
      <c r="N178" s="348" t="n">
        <v>0</v>
      </c>
      <c r="O178" s="348" t="n">
        <v>0</v>
      </c>
      <c r="P178" s="348" t="n">
        <v>0</v>
      </c>
      <c r="Q178" s="348" t="n">
        <v>0</v>
      </c>
      <c r="R178" s="348" t="n">
        <v>0</v>
      </c>
      <c r="S178" s="246" t="n">
        <f aca="false">SUM(G178:R178)</f>
        <v>2</v>
      </c>
    </row>
    <row r="179" customFormat="false" ht="15" hidden="false" customHeight="true" outlineLevel="0" collapsed="false">
      <c r="B179" s="338"/>
      <c r="C179" s="397"/>
      <c r="D179" s="226"/>
      <c r="E179" s="248"/>
      <c r="F179" s="284" t="s">
        <v>22</v>
      </c>
      <c r="G179" s="380" t="n">
        <f aca="false">SUM(G176:G178)</f>
        <v>86</v>
      </c>
      <c r="H179" s="369" t="n">
        <f aca="false">SUM(H176:H178)</f>
        <v>144</v>
      </c>
      <c r="I179" s="369" t="n">
        <f aca="false">SUM(I176:I178)</f>
        <v>125</v>
      </c>
      <c r="J179" s="369" t="n">
        <f aca="false">SUM(J176:J178)</f>
        <v>97</v>
      </c>
      <c r="K179" s="369" t="n">
        <f aca="false">SUM(K176:K178)</f>
        <v>183</v>
      </c>
      <c r="L179" s="369" t="n">
        <f aca="false">SUM(L176:L178)</f>
        <v>186</v>
      </c>
      <c r="M179" s="369" t="n">
        <f aca="false">SUM(M176:M178)</f>
        <v>195</v>
      </c>
      <c r="N179" s="369" t="n">
        <f aca="false">SUM(N176:N178)</f>
        <v>58</v>
      </c>
      <c r="O179" s="369" t="n">
        <f aca="false">SUM(O176:O178)</f>
        <v>175</v>
      </c>
      <c r="P179" s="369" t="n">
        <f aca="false">SUM(P176:P178)</f>
        <v>194</v>
      </c>
      <c r="Q179" s="369" t="n">
        <f aca="false">SUM(Q176:Q178)</f>
        <v>199</v>
      </c>
      <c r="R179" s="383" t="n">
        <f aca="false">SUM(R176:R178)</f>
        <v>210</v>
      </c>
      <c r="S179" s="80" t="n">
        <f aca="false">SUM(S176:S178)</f>
        <v>1852</v>
      </c>
    </row>
    <row r="180" customFormat="false" ht="15" hidden="false" customHeight="true" outlineLevel="0" collapsed="false">
      <c r="B180" s="338"/>
      <c r="C180" s="397"/>
      <c r="D180" s="226"/>
      <c r="E180" s="248" t="s">
        <v>24</v>
      </c>
      <c r="F180" s="384" t="s">
        <v>31</v>
      </c>
      <c r="G180" s="359" t="n">
        <v>0</v>
      </c>
      <c r="H180" s="360" t="n">
        <v>0</v>
      </c>
      <c r="I180" s="360" t="n">
        <v>0</v>
      </c>
      <c r="J180" s="360" t="n">
        <v>0</v>
      </c>
      <c r="K180" s="360" t="n">
        <v>0</v>
      </c>
      <c r="L180" s="360" t="n">
        <v>0</v>
      </c>
      <c r="M180" s="360" t="n">
        <v>0</v>
      </c>
      <c r="N180" s="360" t="n">
        <v>0</v>
      </c>
      <c r="O180" s="360" t="n">
        <v>1</v>
      </c>
      <c r="P180" s="360" t="n">
        <v>1</v>
      </c>
      <c r="Q180" s="360" t="n">
        <v>0</v>
      </c>
      <c r="R180" s="361" t="n">
        <v>0</v>
      </c>
      <c r="S180" s="385" t="n">
        <f aca="false">SUM(G180:R180)</f>
        <v>2</v>
      </c>
    </row>
    <row r="181" customFormat="false" ht="15" hidden="false" customHeight="true" outlineLevel="0" collapsed="false">
      <c r="B181" s="338"/>
      <c r="C181" s="397"/>
      <c r="D181" s="226"/>
      <c r="E181" s="248"/>
      <c r="F181" s="324" t="s">
        <v>33</v>
      </c>
      <c r="G181" s="366" t="n">
        <v>328</v>
      </c>
      <c r="H181" s="348" t="n">
        <v>385</v>
      </c>
      <c r="I181" s="348" t="n">
        <v>209</v>
      </c>
      <c r="J181" s="348" t="n">
        <v>170</v>
      </c>
      <c r="K181" s="348" t="n">
        <v>246</v>
      </c>
      <c r="L181" s="348" t="n">
        <v>30</v>
      </c>
      <c r="M181" s="348" t="n">
        <v>4</v>
      </c>
      <c r="N181" s="348" t="n">
        <v>0</v>
      </c>
      <c r="O181" s="348" t="n">
        <v>200</v>
      </c>
      <c r="P181" s="348" t="n">
        <v>467</v>
      </c>
      <c r="Q181" s="348" t="n">
        <v>562</v>
      </c>
      <c r="R181" s="367" t="n">
        <v>265</v>
      </c>
      <c r="S181" s="325" t="n">
        <f aca="false">SUM(G181:R181)</f>
        <v>2866</v>
      </c>
    </row>
    <row r="182" customFormat="false" ht="15" hidden="false" customHeight="true" outlineLevel="0" collapsed="false">
      <c r="B182" s="338"/>
      <c r="C182" s="397"/>
      <c r="D182" s="226"/>
      <c r="E182" s="248"/>
      <c r="F182" s="284" t="s">
        <v>22</v>
      </c>
      <c r="G182" s="368" t="n">
        <f aca="false">SUM(G180:G181)</f>
        <v>328</v>
      </c>
      <c r="H182" s="369" t="n">
        <f aca="false">SUM(H180:H181)</f>
        <v>385</v>
      </c>
      <c r="I182" s="369" t="n">
        <f aca="false">SUM(I180:I181)</f>
        <v>209</v>
      </c>
      <c r="J182" s="369" t="n">
        <f aca="false">SUM(J180:J181)</f>
        <v>170</v>
      </c>
      <c r="K182" s="369" t="n">
        <f aca="false">SUM(K180:K181)</f>
        <v>246</v>
      </c>
      <c r="L182" s="369" t="n">
        <f aca="false">SUM(L180:L181)</f>
        <v>30</v>
      </c>
      <c r="M182" s="369" t="n">
        <f aca="false">SUM(M180:M181)</f>
        <v>4</v>
      </c>
      <c r="N182" s="369" t="n">
        <f aca="false">SUM(N180:N181)</f>
        <v>0</v>
      </c>
      <c r="O182" s="369" t="n">
        <f aca="false">SUM(O180:O181)</f>
        <v>201</v>
      </c>
      <c r="P182" s="369" t="n">
        <f aca="false">SUM(P180:P181)</f>
        <v>468</v>
      </c>
      <c r="Q182" s="369" t="n">
        <f aca="false">SUM(Q180:Q181)</f>
        <v>562</v>
      </c>
      <c r="R182" s="383" t="n">
        <f aca="false">SUM(R180:R181)</f>
        <v>265</v>
      </c>
      <c r="S182" s="80" t="n">
        <f aca="false">SUM(S180:S181)</f>
        <v>2868</v>
      </c>
    </row>
    <row r="183" customFormat="false" ht="15.75" hidden="false" customHeight="true" outlineLevel="0" collapsed="false">
      <c r="B183" s="338"/>
      <c r="C183" s="397"/>
      <c r="D183" s="226"/>
      <c r="E183" s="251" t="s">
        <v>84</v>
      </c>
      <c r="F183" s="251"/>
      <c r="G183" s="302" t="n">
        <f aca="false">SUM(G171:G181)-G179</f>
        <v>2265</v>
      </c>
      <c r="H183" s="303" t="n">
        <f aca="false">SUM(H171:H181)-H179</f>
        <v>2408</v>
      </c>
      <c r="I183" s="303" t="n">
        <f aca="false">SUM(I171:I181)-I179</f>
        <v>1952</v>
      </c>
      <c r="J183" s="303" t="n">
        <f aca="false">SUM(J171:J181)-J179</f>
        <v>1744</v>
      </c>
      <c r="K183" s="303" t="n">
        <f aca="false">SUM(K171:K181)-K179</f>
        <v>2064</v>
      </c>
      <c r="L183" s="303" t="n">
        <f aca="false">SUM(L171:L181)-L179</f>
        <v>1530</v>
      </c>
      <c r="M183" s="303" t="n">
        <f aca="false">SUM(M171:M181)-M179</f>
        <v>1181</v>
      </c>
      <c r="N183" s="303" t="n">
        <f aca="false">SUM(N171:N181)-N179</f>
        <v>865</v>
      </c>
      <c r="O183" s="303" t="n">
        <f aca="false">SUM(O171:O181)-O179</f>
        <v>1986</v>
      </c>
      <c r="P183" s="303" t="n">
        <f aca="false">SUM(P171:P181)-P179</f>
        <v>2417</v>
      </c>
      <c r="Q183" s="303" t="n">
        <f aca="false">SUM(Q171:Q181)-Q179</f>
        <v>2303</v>
      </c>
      <c r="R183" s="304" t="n">
        <f aca="false">SUM(R171:R181)-R179</f>
        <v>1764</v>
      </c>
      <c r="S183" s="80" t="n">
        <f aca="false">SUM(G183:R183)</f>
        <v>22479</v>
      </c>
      <c r="U183" s="255"/>
    </row>
    <row r="184" customFormat="false" ht="7.5" hidden="false" customHeight="true" outlineLevel="0" collapsed="false">
      <c r="B184" s="338"/>
      <c r="C184" s="402"/>
      <c r="D184" s="403"/>
      <c r="E184" s="403"/>
      <c r="F184" s="403"/>
      <c r="G184" s="403"/>
      <c r="H184" s="403"/>
      <c r="I184" s="403"/>
      <c r="J184" s="403"/>
      <c r="K184" s="403"/>
      <c r="L184" s="403"/>
      <c r="M184" s="403"/>
      <c r="N184" s="403"/>
      <c r="O184" s="403"/>
      <c r="P184" s="403"/>
      <c r="Q184" s="403"/>
      <c r="R184" s="403"/>
      <c r="S184" s="403"/>
    </row>
    <row r="185" customFormat="false" ht="15" hidden="false" customHeight="true" outlineLevel="0" collapsed="false">
      <c r="B185" s="338"/>
      <c r="C185" s="225" t="s">
        <v>105</v>
      </c>
      <c r="D185" s="226" t="s">
        <v>106</v>
      </c>
      <c r="E185" s="227" t="s">
        <v>81</v>
      </c>
      <c r="F185" s="227"/>
      <c r="G185" s="359" t="n">
        <v>4065</v>
      </c>
      <c r="H185" s="360" t="n">
        <v>4053</v>
      </c>
      <c r="I185" s="360" t="n">
        <v>4818</v>
      </c>
      <c r="J185" s="360" t="n">
        <v>4218</v>
      </c>
      <c r="K185" s="360" t="n">
        <v>4480</v>
      </c>
      <c r="L185" s="360" t="n">
        <v>4719</v>
      </c>
      <c r="M185" s="360" t="n">
        <v>5605</v>
      </c>
      <c r="N185" s="360" t="n">
        <v>4724</v>
      </c>
      <c r="O185" s="360" t="n">
        <v>4575</v>
      </c>
      <c r="P185" s="360" t="n">
        <v>4451</v>
      </c>
      <c r="Q185" s="360" t="n">
        <v>4348</v>
      </c>
      <c r="R185" s="361" t="n">
        <v>4367</v>
      </c>
      <c r="S185" s="231" t="n">
        <f aca="false">SUM(G185:R185)</f>
        <v>54423</v>
      </c>
    </row>
    <row r="186" customFormat="false" ht="15" hidden="false" customHeight="true" outlineLevel="0" collapsed="false">
      <c r="B186" s="338"/>
      <c r="C186" s="225"/>
      <c r="D186" s="226"/>
      <c r="E186" s="400" t="s">
        <v>102</v>
      </c>
      <c r="F186" s="400"/>
      <c r="G186" s="363" t="n">
        <v>2012</v>
      </c>
      <c r="H186" s="347" t="n">
        <v>1877</v>
      </c>
      <c r="I186" s="347" t="n">
        <v>2006</v>
      </c>
      <c r="J186" s="347" t="n">
        <v>1647</v>
      </c>
      <c r="K186" s="347" t="n">
        <v>1963</v>
      </c>
      <c r="L186" s="347" t="n">
        <v>1911</v>
      </c>
      <c r="M186" s="347" t="n">
        <v>1761</v>
      </c>
      <c r="N186" s="347" t="n">
        <v>1392</v>
      </c>
      <c r="O186" s="347" t="n">
        <v>1979</v>
      </c>
      <c r="P186" s="347" t="n">
        <v>2080</v>
      </c>
      <c r="Q186" s="347" t="n">
        <v>1818</v>
      </c>
      <c r="R186" s="364" t="n">
        <v>1850</v>
      </c>
      <c r="S186" s="268" t="n">
        <f aca="false">SUM(G186:R186)</f>
        <v>22296</v>
      </c>
    </row>
    <row r="187" customFormat="false" ht="15" hidden="false" customHeight="true" outlineLevel="0" collapsed="false">
      <c r="B187" s="338"/>
      <c r="C187" s="225"/>
      <c r="D187" s="226"/>
      <c r="E187" s="232" t="s">
        <v>82</v>
      </c>
      <c r="F187" s="232"/>
      <c r="G187" s="377" t="n">
        <v>885</v>
      </c>
      <c r="H187" s="378" t="n">
        <v>884</v>
      </c>
      <c r="I187" s="378" t="n">
        <v>1158</v>
      </c>
      <c r="J187" s="378" t="n">
        <v>877</v>
      </c>
      <c r="K187" s="378" t="n">
        <v>1149</v>
      </c>
      <c r="L187" s="378" t="n">
        <v>1089</v>
      </c>
      <c r="M187" s="378" t="n">
        <v>1019</v>
      </c>
      <c r="N187" s="378" t="n">
        <v>763</v>
      </c>
      <c r="O187" s="378" t="n">
        <v>981</v>
      </c>
      <c r="P187" s="378" t="n">
        <v>1082</v>
      </c>
      <c r="Q187" s="378" t="n">
        <v>1074</v>
      </c>
      <c r="R187" s="379" t="n">
        <v>946</v>
      </c>
      <c r="S187" s="246" t="n">
        <f aca="false">SUM(G187:R187)</f>
        <v>11907</v>
      </c>
    </row>
    <row r="188" customFormat="false" ht="15" hidden="false" customHeight="true" outlineLevel="0" collapsed="false">
      <c r="B188" s="338"/>
      <c r="C188" s="225"/>
      <c r="D188" s="226"/>
      <c r="E188" s="237" t="s">
        <v>59</v>
      </c>
      <c r="F188" s="237"/>
      <c r="G188" s="353" t="n">
        <v>0</v>
      </c>
      <c r="H188" s="354" t="n">
        <v>0</v>
      </c>
      <c r="I188" s="354" t="n">
        <v>0</v>
      </c>
      <c r="J188" s="354" t="n">
        <v>0</v>
      </c>
      <c r="K188" s="354" t="n">
        <v>0</v>
      </c>
      <c r="L188" s="354" t="n">
        <v>0</v>
      </c>
      <c r="M188" s="354" t="n">
        <v>0</v>
      </c>
      <c r="N188" s="354" t="n">
        <v>0</v>
      </c>
      <c r="O188" s="354" t="n">
        <v>0</v>
      </c>
      <c r="P188" s="354" t="n">
        <v>75</v>
      </c>
      <c r="Q188" s="354" t="n">
        <v>123</v>
      </c>
      <c r="R188" s="356" t="n">
        <v>0</v>
      </c>
      <c r="S188" s="80" t="n">
        <f aca="false">SUM(G188:R188)</f>
        <v>198</v>
      </c>
    </row>
    <row r="189" customFormat="false" ht="15" hidden="false" customHeight="true" outlineLevel="0" collapsed="false">
      <c r="B189" s="338"/>
      <c r="C189" s="225"/>
      <c r="D189" s="226"/>
      <c r="E189" s="237" t="s">
        <v>29</v>
      </c>
      <c r="F189" s="237"/>
      <c r="G189" s="350" t="n">
        <v>11</v>
      </c>
      <c r="H189" s="381" t="n">
        <v>27</v>
      </c>
      <c r="I189" s="381" t="n">
        <v>11</v>
      </c>
      <c r="J189" s="381" t="n">
        <v>48</v>
      </c>
      <c r="K189" s="381" t="n">
        <v>68</v>
      </c>
      <c r="L189" s="381" t="n">
        <v>123</v>
      </c>
      <c r="M189" s="381" t="n">
        <v>64</v>
      </c>
      <c r="N189" s="381" t="n">
        <v>61</v>
      </c>
      <c r="O189" s="381" t="n">
        <v>51</v>
      </c>
      <c r="P189" s="401" t="n">
        <v>16</v>
      </c>
      <c r="Q189" s="401" t="n">
        <v>15</v>
      </c>
      <c r="R189" s="382" t="n">
        <v>1</v>
      </c>
      <c r="S189" s="80" t="n">
        <f aca="false">SUM(G189:R189)</f>
        <v>496</v>
      </c>
    </row>
    <row r="190" customFormat="false" ht="15" hidden="false" customHeight="true" outlineLevel="0" collapsed="false">
      <c r="B190" s="338"/>
      <c r="C190" s="225"/>
      <c r="D190" s="226"/>
      <c r="E190" s="248" t="s">
        <v>28</v>
      </c>
      <c r="F190" s="358" t="s">
        <v>31</v>
      </c>
      <c r="G190" s="404" t="n">
        <v>0</v>
      </c>
      <c r="H190" s="347" t="n">
        <v>0</v>
      </c>
      <c r="I190" s="347" t="n">
        <v>0</v>
      </c>
      <c r="J190" s="347" t="n">
        <v>0</v>
      </c>
      <c r="K190" s="347" t="n">
        <v>0</v>
      </c>
      <c r="L190" s="347" t="n">
        <v>1</v>
      </c>
      <c r="M190" s="347" t="n">
        <v>0</v>
      </c>
      <c r="N190" s="347" t="n">
        <v>0</v>
      </c>
      <c r="O190" s="347" t="n">
        <v>0</v>
      </c>
      <c r="P190" s="347" t="n">
        <v>1</v>
      </c>
      <c r="Q190" s="347" t="n">
        <v>0</v>
      </c>
      <c r="R190" s="347" t="n">
        <v>0</v>
      </c>
      <c r="S190" s="268" t="n">
        <f aca="false">SUM(G190:R190)</f>
        <v>2</v>
      </c>
    </row>
    <row r="191" customFormat="false" ht="15" hidden="false" customHeight="true" outlineLevel="0" collapsed="false">
      <c r="B191" s="338"/>
      <c r="C191" s="225"/>
      <c r="D191" s="226"/>
      <c r="E191" s="248"/>
      <c r="F191" s="274" t="s">
        <v>32</v>
      </c>
      <c r="G191" s="404" t="n">
        <v>179</v>
      </c>
      <c r="H191" s="347" t="n">
        <v>257</v>
      </c>
      <c r="I191" s="347" t="n">
        <v>177</v>
      </c>
      <c r="J191" s="347" t="n">
        <v>139</v>
      </c>
      <c r="K191" s="347" t="n">
        <v>186</v>
      </c>
      <c r="L191" s="347" t="n">
        <v>195</v>
      </c>
      <c r="M191" s="347" t="n">
        <v>224</v>
      </c>
      <c r="N191" s="347" t="n">
        <v>132</v>
      </c>
      <c r="O191" s="347" t="n">
        <v>123</v>
      </c>
      <c r="P191" s="347" t="n">
        <v>168</v>
      </c>
      <c r="Q191" s="347" t="n">
        <v>167</v>
      </c>
      <c r="R191" s="347" t="n">
        <v>193</v>
      </c>
      <c r="S191" s="279" t="n">
        <f aca="false">SUM(G191:R191)</f>
        <v>2140</v>
      </c>
    </row>
    <row r="192" customFormat="false" ht="15" hidden="false" customHeight="true" outlineLevel="0" collapsed="false">
      <c r="B192" s="338"/>
      <c r="C192" s="225"/>
      <c r="D192" s="226"/>
      <c r="E192" s="248"/>
      <c r="F192" s="274" t="s">
        <v>33</v>
      </c>
      <c r="G192" s="404" t="n">
        <v>0</v>
      </c>
      <c r="H192" s="347" t="n">
        <v>0</v>
      </c>
      <c r="I192" s="347" t="n">
        <v>0</v>
      </c>
      <c r="J192" s="347" t="n">
        <v>1</v>
      </c>
      <c r="K192" s="347" t="n">
        <v>2</v>
      </c>
      <c r="L192" s="347" t="n">
        <v>2</v>
      </c>
      <c r="M192" s="347" t="n">
        <v>33</v>
      </c>
      <c r="N192" s="347" t="n">
        <v>12</v>
      </c>
      <c r="O192" s="347" t="n">
        <v>12</v>
      </c>
      <c r="P192" s="347" t="n">
        <v>6</v>
      </c>
      <c r="Q192" s="347" t="n">
        <v>0</v>
      </c>
      <c r="R192" s="347" t="n">
        <v>2</v>
      </c>
      <c r="S192" s="279" t="n">
        <f aca="false">SUM(G192:R192)</f>
        <v>70</v>
      </c>
    </row>
    <row r="193" customFormat="false" ht="15" hidden="false" customHeight="true" outlineLevel="0" collapsed="false">
      <c r="B193" s="338"/>
      <c r="C193" s="225"/>
      <c r="D193" s="226"/>
      <c r="E193" s="248"/>
      <c r="F193" s="365" t="s">
        <v>34</v>
      </c>
      <c r="G193" s="405" t="n">
        <v>0</v>
      </c>
      <c r="H193" s="348" t="n">
        <v>2</v>
      </c>
      <c r="I193" s="348" t="n">
        <v>4</v>
      </c>
      <c r="J193" s="348" t="n">
        <v>2</v>
      </c>
      <c r="K193" s="348" t="n">
        <v>0</v>
      </c>
      <c r="L193" s="348" t="n">
        <v>0</v>
      </c>
      <c r="M193" s="348" t="n">
        <v>2</v>
      </c>
      <c r="N193" s="348" t="n">
        <v>1</v>
      </c>
      <c r="O193" s="348" t="n">
        <v>0</v>
      </c>
      <c r="P193" s="348" t="n">
        <v>0</v>
      </c>
      <c r="Q193" s="348" t="n">
        <v>0</v>
      </c>
      <c r="R193" s="348" t="n">
        <v>2</v>
      </c>
      <c r="S193" s="246" t="n">
        <f aca="false">SUM(G193:R193)</f>
        <v>13</v>
      </c>
    </row>
    <row r="194" customFormat="false" ht="15" hidden="false" customHeight="true" outlineLevel="0" collapsed="false">
      <c r="B194" s="338"/>
      <c r="C194" s="225"/>
      <c r="D194" s="226"/>
      <c r="E194" s="248"/>
      <c r="F194" s="284" t="s">
        <v>22</v>
      </c>
      <c r="G194" s="368" t="n">
        <f aca="false">SUM(G190:G193)</f>
        <v>179</v>
      </c>
      <c r="H194" s="369" t="n">
        <f aca="false">SUM(H190:H193)</f>
        <v>259</v>
      </c>
      <c r="I194" s="369" t="n">
        <f aca="false">SUM(I190:I193)</f>
        <v>181</v>
      </c>
      <c r="J194" s="369" t="n">
        <f aca="false">SUM(J190:J193)</f>
        <v>142</v>
      </c>
      <c r="K194" s="369" t="n">
        <f aca="false">SUM(K190:K193)</f>
        <v>188</v>
      </c>
      <c r="L194" s="369" t="n">
        <f aca="false">SUM(L190:L193)</f>
        <v>198</v>
      </c>
      <c r="M194" s="369" t="n">
        <f aca="false">SUM(M190:M193)</f>
        <v>259</v>
      </c>
      <c r="N194" s="369" t="n">
        <f aca="false">SUM(N190:N193)</f>
        <v>145</v>
      </c>
      <c r="O194" s="369" t="n">
        <f aca="false">SUM(O190:O193)</f>
        <v>135</v>
      </c>
      <c r="P194" s="369" t="n">
        <f aca="false">SUM(P190:P193)</f>
        <v>175</v>
      </c>
      <c r="Q194" s="369" t="n">
        <f aca="false">SUM(Q190:Q193)</f>
        <v>167</v>
      </c>
      <c r="R194" s="383" t="n">
        <f aca="false">SUM(R190:R193)</f>
        <v>197</v>
      </c>
      <c r="S194" s="80" t="n">
        <f aca="false">SUM(S190:S193)</f>
        <v>2225</v>
      </c>
    </row>
    <row r="195" customFormat="false" ht="15" hidden="false" customHeight="true" outlineLevel="0" collapsed="false">
      <c r="B195" s="338"/>
      <c r="C195" s="225"/>
      <c r="D195" s="226"/>
      <c r="E195" s="312" t="s">
        <v>24</v>
      </c>
      <c r="F195" s="358" t="s">
        <v>31</v>
      </c>
      <c r="G195" s="406" t="n">
        <v>0</v>
      </c>
      <c r="H195" s="360" t="n">
        <v>0</v>
      </c>
      <c r="I195" s="360" t="n">
        <v>0</v>
      </c>
      <c r="J195" s="360" t="n">
        <v>3</v>
      </c>
      <c r="K195" s="360" t="n">
        <v>0</v>
      </c>
      <c r="L195" s="360" t="n">
        <v>0</v>
      </c>
      <c r="M195" s="360" t="n">
        <v>1</v>
      </c>
      <c r="N195" s="360" t="n">
        <v>0</v>
      </c>
      <c r="O195" s="360" t="n">
        <v>0</v>
      </c>
      <c r="P195" s="360" t="n">
        <v>0</v>
      </c>
      <c r="Q195" s="360" t="n">
        <v>0</v>
      </c>
      <c r="R195" s="407" t="n">
        <v>0</v>
      </c>
      <c r="S195" s="362" t="n">
        <f aca="false">SUM(G195:R195)</f>
        <v>4</v>
      </c>
    </row>
    <row r="196" customFormat="false" ht="15" hidden="false" customHeight="true" outlineLevel="0" collapsed="false">
      <c r="B196" s="338"/>
      <c r="C196" s="225"/>
      <c r="D196" s="226"/>
      <c r="E196" s="312"/>
      <c r="F196" s="274" t="s">
        <v>32</v>
      </c>
      <c r="G196" s="404" t="n">
        <v>48</v>
      </c>
      <c r="H196" s="347" t="n">
        <v>34</v>
      </c>
      <c r="I196" s="347" t="n">
        <v>39</v>
      </c>
      <c r="J196" s="347" t="n">
        <v>39</v>
      </c>
      <c r="K196" s="347" t="n">
        <v>28</v>
      </c>
      <c r="L196" s="347" t="n">
        <v>42</v>
      </c>
      <c r="M196" s="347" t="n">
        <v>46</v>
      </c>
      <c r="N196" s="347" t="n">
        <v>28</v>
      </c>
      <c r="O196" s="347" t="n">
        <v>24</v>
      </c>
      <c r="P196" s="347" t="n">
        <v>27</v>
      </c>
      <c r="Q196" s="347" t="n">
        <v>53</v>
      </c>
      <c r="R196" s="408" t="n">
        <v>33</v>
      </c>
      <c r="S196" s="279" t="n">
        <f aca="false">SUM(G196:R196)</f>
        <v>441</v>
      </c>
    </row>
    <row r="197" customFormat="false" ht="15" hidden="false" customHeight="true" outlineLevel="0" collapsed="false">
      <c r="B197" s="338"/>
      <c r="C197" s="225"/>
      <c r="D197" s="226"/>
      <c r="E197" s="312"/>
      <c r="F197" s="388" t="s">
        <v>33</v>
      </c>
      <c r="G197" s="409" t="n">
        <v>0</v>
      </c>
      <c r="H197" s="378" t="n">
        <v>13</v>
      </c>
      <c r="I197" s="378" t="n">
        <v>2</v>
      </c>
      <c r="J197" s="378" t="n">
        <v>0</v>
      </c>
      <c r="K197" s="378" t="n">
        <v>0</v>
      </c>
      <c r="L197" s="378" t="n">
        <v>0</v>
      </c>
      <c r="M197" s="378" t="n">
        <v>0</v>
      </c>
      <c r="N197" s="378" t="n">
        <v>0</v>
      </c>
      <c r="O197" s="378" t="n">
        <v>0</v>
      </c>
      <c r="P197" s="378" t="n">
        <v>0</v>
      </c>
      <c r="Q197" s="378" t="n">
        <v>0</v>
      </c>
      <c r="R197" s="410" t="n">
        <v>0</v>
      </c>
      <c r="S197" s="236" t="n">
        <f aca="false">SUM(G197:R197)</f>
        <v>15</v>
      </c>
    </row>
    <row r="198" customFormat="false" ht="15" hidden="false" customHeight="true" outlineLevel="0" collapsed="false">
      <c r="B198" s="338"/>
      <c r="C198" s="225"/>
      <c r="D198" s="226"/>
      <c r="E198" s="312"/>
      <c r="F198" s="284" t="s">
        <v>22</v>
      </c>
      <c r="G198" s="368" t="n">
        <f aca="false">SUM(G195:G197)</f>
        <v>48</v>
      </c>
      <c r="H198" s="369" t="n">
        <f aca="false">SUM(H195:H197)</f>
        <v>47</v>
      </c>
      <c r="I198" s="369" t="n">
        <f aca="false">SUM(I195:I197)</f>
        <v>41</v>
      </c>
      <c r="J198" s="369" t="n">
        <f aca="false">SUM(J195:J197)</f>
        <v>42</v>
      </c>
      <c r="K198" s="369" t="n">
        <f aca="false">SUM(K195:K197)</f>
        <v>28</v>
      </c>
      <c r="L198" s="369" t="n">
        <f aca="false">SUM(L195:L197)</f>
        <v>42</v>
      </c>
      <c r="M198" s="369" t="n">
        <f aca="false">SUM(M195:M197)</f>
        <v>47</v>
      </c>
      <c r="N198" s="369" t="n">
        <f aca="false">SUM(N195:N197)</f>
        <v>28</v>
      </c>
      <c r="O198" s="369" t="n">
        <f aca="false">SUM(O195:O197)</f>
        <v>24</v>
      </c>
      <c r="P198" s="369" t="n">
        <f aca="false">SUM(P195:P197)</f>
        <v>27</v>
      </c>
      <c r="Q198" s="369" t="n">
        <f aca="false">SUM(Q195:Q197)</f>
        <v>53</v>
      </c>
      <c r="R198" s="383" t="n">
        <f aca="false">SUM(R195:R197)</f>
        <v>33</v>
      </c>
      <c r="S198" s="80" t="n">
        <f aca="false">SUM(S195:S197)</f>
        <v>460</v>
      </c>
    </row>
    <row r="199" customFormat="false" ht="15" hidden="false" customHeight="true" outlineLevel="0" collapsed="false">
      <c r="B199" s="338"/>
      <c r="C199" s="225"/>
      <c r="D199" s="226"/>
      <c r="E199" s="251" t="s">
        <v>84</v>
      </c>
      <c r="F199" s="251"/>
      <c r="G199" s="302" t="n">
        <f aca="false">SUM(G185:G197)-G194</f>
        <v>7200</v>
      </c>
      <c r="H199" s="303" t="n">
        <f aca="false">SUM(H185:H197)-H194</f>
        <v>7147</v>
      </c>
      <c r="I199" s="303" t="n">
        <f aca="false">SUM(I185:I197)-I194</f>
        <v>8215</v>
      </c>
      <c r="J199" s="303" t="n">
        <f aca="false">SUM(J185:J197)-J194</f>
        <v>6974</v>
      </c>
      <c r="K199" s="303" t="n">
        <f aca="false">SUM(K185:K197)-K194</f>
        <v>7876</v>
      </c>
      <c r="L199" s="303" t="n">
        <f aca="false">SUM(L185:L197)-L194</f>
        <v>8082</v>
      </c>
      <c r="M199" s="303" t="n">
        <f aca="false">SUM(M185:M197)-M194</f>
        <v>8755</v>
      </c>
      <c r="N199" s="303" t="n">
        <f aca="false">SUM(N185:N197)-N194</f>
        <v>7113</v>
      </c>
      <c r="O199" s="303" t="n">
        <f aca="false">SUM(O185:O197)-O194</f>
        <v>7745</v>
      </c>
      <c r="P199" s="303" t="n">
        <f aca="false">SUM(P185:P197)-P194</f>
        <v>7906</v>
      </c>
      <c r="Q199" s="303" t="n">
        <f aca="false">SUM(Q185:Q197)-Q194</f>
        <v>7598</v>
      </c>
      <c r="R199" s="304" t="n">
        <f aca="false">SUM(R185:R197)-R194</f>
        <v>7394</v>
      </c>
      <c r="S199" s="343" t="n">
        <f aca="false">SUM(G199:R199)</f>
        <v>92005</v>
      </c>
    </row>
    <row r="200" customFormat="false" ht="7.5" hidden="false" customHeight="true" outlineLevel="0" collapsed="false">
      <c r="B200" s="338"/>
      <c r="C200" s="225"/>
      <c r="D200" s="411"/>
      <c r="E200" s="411"/>
      <c r="F200" s="412"/>
      <c r="G200" s="412"/>
      <c r="H200" s="412"/>
      <c r="I200" s="412"/>
      <c r="J200" s="412"/>
      <c r="K200" s="412"/>
      <c r="L200" s="412"/>
      <c r="M200" s="412"/>
      <c r="N200" s="412"/>
      <c r="O200" s="412"/>
      <c r="P200" s="412"/>
      <c r="Q200" s="412"/>
      <c r="R200" s="412"/>
      <c r="S200" s="413"/>
    </row>
    <row r="201" customFormat="false" ht="15" hidden="false" customHeight="true" outlineLevel="0" collapsed="false">
      <c r="B201" s="338"/>
      <c r="C201" s="225"/>
      <c r="D201" s="226" t="s">
        <v>107</v>
      </c>
      <c r="E201" s="227" t="s">
        <v>81</v>
      </c>
      <c r="F201" s="227"/>
      <c r="G201" s="359" t="n">
        <v>6786</v>
      </c>
      <c r="H201" s="360" t="n">
        <v>6392</v>
      </c>
      <c r="I201" s="360" t="n">
        <v>7155</v>
      </c>
      <c r="J201" s="360" t="n">
        <v>6459</v>
      </c>
      <c r="K201" s="360" t="n">
        <v>7504</v>
      </c>
      <c r="L201" s="360" t="n">
        <v>7496</v>
      </c>
      <c r="M201" s="360" t="n">
        <v>7979</v>
      </c>
      <c r="N201" s="360" t="n">
        <v>6530</v>
      </c>
      <c r="O201" s="360" t="n">
        <v>6996</v>
      </c>
      <c r="P201" s="360" t="n">
        <v>7394</v>
      </c>
      <c r="Q201" s="360" t="n">
        <v>6907</v>
      </c>
      <c r="R201" s="361" t="n">
        <v>6942</v>
      </c>
      <c r="S201" s="231" t="n">
        <f aca="false">SUM(G201:R201)</f>
        <v>84540</v>
      </c>
    </row>
    <row r="202" customFormat="false" ht="15" hidden="false" customHeight="true" outlineLevel="0" collapsed="false">
      <c r="B202" s="338"/>
      <c r="C202" s="225"/>
      <c r="D202" s="226"/>
      <c r="E202" s="400" t="s">
        <v>102</v>
      </c>
      <c r="F202" s="400"/>
      <c r="G202" s="363" t="n">
        <v>6640</v>
      </c>
      <c r="H202" s="347" t="n">
        <v>6489</v>
      </c>
      <c r="I202" s="347" t="n">
        <v>6417</v>
      </c>
      <c r="J202" s="347" t="n">
        <v>5273</v>
      </c>
      <c r="K202" s="347" t="n">
        <v>6409</v>
      </c>
      <c r="L202" s="347" t="n">
        <v>5306</v>
      </c>
      <c r="M202" s="347" t="n">
        <v>5415</v>
      </c>
      <c r="N202" s="347" t="n">
        <v>3482</v>
      </c>
      <c r="O202" s="347" t="n">
        <v>5222</v>
      </c>
      <c r="P202" s="347" t="n">
        <v>5293</v>
      </c>
      <c r="Q202" s="347" t="n">
        <v>4694</v>
      </c>
      <c r="R202" s="364" t="n">
        <v>4457</v>
      </c>
      <c r="S202" s="268" t="n">
        <f aca="false">SUM(G202:R202)</f>
        <v>65097</v>
      </c>
    </row>
    <row r="203" customFormat="false" ht="15" hidden="false" customHeight="true" outlineLevel="0" collapsed="false">
      <c r="B203" s="338"/>
      <c r="C203" s="225"/>
      <c r="D203" s="226"/>
      <c r="E203" s="232" t="s">
        <v>82</v>
      </c>
      <c r="F203" s="232"/>
      <c r="G203" s="377" t="n">
        <v>2372</v>
      </c>
      <c r="H203" s="378" t="n">
        <v>2204</v>
      </c>
      <c r="I203" s="378" t="n">
        <v>2603</v>
      </c>
      <c r="J203" s="378" t="n">
        <v>2227</v>
      </c>
      <c r="K203" s="378" t="n">
        <v>2636</v>
      </c>
      <c r="L203" s="378" t="n">
        <v>2417</v>
      </c>
      <c r="M203" s="378" t="n">
        <v>2304</v>
      </c>
      <c r="N203" s="378" t="n">
        <v>1537</v>
      </c>
      <c r="O203" s="378" t="n">
        <v>2084</v>
      </c>
      <c r="P203" s="378" t="n">
        <v>2338</v>
      </c>
      <c r="Q203" s="378" t="n">
        <v>2402</v>
      </c>
      <c r="R203" s="379" t="n">
        <v>2182</v>
      </c>
      <c r="S203" s="246" t="n">
        <f aca="false">SUM(G203:R203)</f>
        <v>27306</v>
      </c>
    </row>
    <row r="204" customFormat="false" ht="15" hidden="false" customHeight="true" outlineLevel="0" collapsed="false">
      <c r="B204" s="338"/>
      <c r="C204" s="225"/>
      <c r="D204" s="226"/>
      <c r="E204" s="237" t="s">
        <v>59</v>
      </c>
      <c r="F204" s="237"/>
      <c r="G204" s="353" t="n">
        <v>0</v>
      </c>
      <c r="H204" s="354" t="n">
        <v>0</v>
      </c>
      <c r="I204" s="354" t="n">
        <v>0</v>
      </c>
      <c r="J204" s="354" t="n">
        <v>0</v>
      </c>
      <c r="K204" s="354" t="n">
        <v>0</v>
      </c>
      <c r="L204" s="354" t="n">
        <v>0</v>
      </c>
      <c r="M204" s="354" t="n">
        <v>0</v>
      </c>
      <c r="N204" s="354" t="n">
        <v>0</v>
      </c>
      <c r="O204" s="354" t="n">
        <v>0</v>
      </c>
      <c r="P204" s="354" t="n">
        <v>1792</v>
      </c>
      <c r="Q204" s="354" t="n">
        <v>1761</v>
      </c>
      <c r="R204" s="356" t="n">
        <v>1452</v>
      </c>
      <c r="S204" s="80" t="n">
        <f aca="false">SUM(G204:R204)</f>
        <v>5005</v>
      </c>
    </row>
    <row r="205" customFormat="false" ht="15" hidden="false" customHeight="true" outlineLevel="0" collapsed="false">
      <c r="B205" s="338"/>
      <c r="C205" s="225"/>
      <c r="D205" s="226"/>
      <c r="E205" s="237" t="s">
        <v>29</v>
      </c>
      <c r="F205" s="237"/>
      <c r="G205" s="350" t="n">
        <v>15</v>
      </c>
      <c r="H205" s="381" t="n">
        <v>13</v>
      </c>
      <c r="I205" s="381" t="n">
        <v>24</v>
      </c>
      <c r="J205" s="381" t="n">
        <v>36</v>
      </c>
      <c r="K205" s="381" t="n">
        <v>34</v>
      </c>
      <c r="L205" s="381" t="n">
        <v>16</v>
      </c>
      <c r="M205" s="381" t="n">
        <v>8</v>
      </c>
      <c r="N205" s="381" t="n">
        <v>14</v>
      </c>
      <c r="O205" s="381" t="n">
        <v>1</v>
      </c>
      <c r="P205" s="401" t="n">
        <v>6</v>
      </c>
      <c r="Q205" s="401" t="n">
        <v>9</v>
      </c>
      <c r="R205" s="382" t="n">
        <v>16</v>
      </c>
      <c r="S205" s="80" t="n">
        <f aca="false">SUM(G205:R205)</f>
        <v>192</v>
      </c>
    </row>
    <row r="206" customFormat="false" ht="15" hidden="false" customHeight="true" outlineLevel="0" collapsed="false">
      <c r="B206" s="338"/>
      <c r="C206" s="225"/>
      <c r="D206" s="226"/>
      <c r="E206" s="248" t="s">
        <v>28</v>
      </c>
      <c r="F206" s="274" t="s">
        <v>32</v>
      </c>
      <c r="G206" s="359" t="n">
        <v>37</v>
      </c>
      <c r="H206" s="360" t="n">
        <v>40</v>
      </c>
      <c r="I206" s="360" t="n">
        <v>41</v>
      </c>
      <c r="J206" s="360" t="n">
        <v>53</v>
      </c>
      <c r="K206" s="360" t="n">
        <v>121</v>
      </c>
      <c r="L206" s="360" t="n">
        <v>104</v>
      </c>
      <c r="M206" s="360" t="n">
        <v>85</v>
      </c>
      <c r="N206" s="360" t="n">
        <v>31</v>
      </c>
      <c r="O206" s="360" t="n">
        <v>61</v>
      </c>
      <c r="P206" s="360" t="n">
        <v>73</v>
      </c>
      <c r="Q206" s="360" t="n">
        <v>77</v>
      </c>
      <c r="R206" s="361" t="n">
        <v>36</v>
      </c>
      <c r="S206" s="279" t="n">
        <f aca="false">SUM(G206:R206)</f>
        <v>759</v>
      </c>
    </row>
    <row r="207" customFormat="false" ht="15" hidden="false" customHeight="true" outlineLevel="0" collapsed="false">
      <c r="B207" s="338"/>
      <c r="C207" s="225"/>
      <c r="D207" s="226"/>
      <c r="E207" s="248"/>
      <c r="F207" s="274" t="s">
        <v>33</v>
      </c>
      <c r="G207" s="363" t="n">
        <v>1</v>
      </c>
      <c r="H207" s="347" t="n">
        <v>0</v>
      </c>
      <c r="I207" s="347" t="n">
        <v>0</v>
      </c>
      <c r="J207" s="347" t="n">
        <v>0</v>
      </c>
      <c r="K207" s="347" t="n">
        <v>0</v>
      </c>
      <c r="L207" s="347" t="n">
        <v>0</v>
      </c>
      <c r="M207" s="347" t="n">
        <v>13</v>
      </c>
      <c r="N207" s="347" t="n">
        <v>0</v>
      </c>
      <c r="O207" s="347" t="n">
        <v>2</v>
      </c>
      <c r="P207" s="347" t="n">
        <v>3</v>
      </c>
      <c r="Q207" s="347" t="n">
        <v>0</v>
      </c>
      <c r="R207" s="364" t="n">
        <v>4</v>
      </c>
      <c r="S207" s="279" t="n">
        <f aca="false">SUM(G207:R207)</f>
        <v>23</v>
      </c>
    </row>
    <row r="208" customFormat="false" ht="15" hidden="false" customHeight="true" outlineLevel="0" collapsed="false">
      <c r="B208" s="338"/>
      <c r="C208" s="225"/>
      <c r="D208" s="226"/>
      <c r="E208" s="248"/>
      <c r="F208" s="365" t="s">
        <v>34</v>
      </c>
      <c r="G208" s="366" t="n">
        <v>24</v>
      </c>
      <c r="H208" s="348" t="n">
        <v>18</v>
      </c>
      <c r="I208" s="348" t="n">
        <v>1</v>
      </c>
      <c r="J208" s="348" t="n">
        <v>0</v>
      </c>
      <c r="K208" s="348" t="n">
        <v>0</v>
      </c>
      <c r="L208" s="348" t="n">
        <v>0</v>
      </c>
      <c r="M208" s="348" t="n">
        <v>0</v>
      </c>
      <c r="N208" s="348" t="n">
        <v>0</v>
      </c>
      <c r="O208" s="348" t="n">
        <v>0</v>
      </c>
      <c r="P208" s="348" t="n">
        <v>0</v>
      </c>
      <c r="Q208" s="348" t="n">
        <v>0</v>
      </c>
      <c r="R208" s="367" t="n">
        <v>1</v>
      </c>
      <c r="S208" s="246" t="n">
        <f aca="false">SUM(G208:R208)</f>
        <v>44</v>
      </c>
    </row>
    <row r="209" customFormat="false" ht="15" hidden="false" customHeight="true" outlineLevel="0" collapsed="false">
      <c r="B209" s="338"/>
      <c r="C209" s="225"/>
      <c r="D209" s="226"/>
      <c r="E209" s="248"/>
      <c r="F209" s="284" t="s">
        <v>22</v>
      </c>
      <c r="G209" s="368" t="n">
        <f aca="false">SUM(G206:G208)</f>
        <v>62</v>
      </c>
      <c r="H209" s="369" t="n">
        <f aca="false">SUM(H206:H208)</f>
        <v>58</v>
      </c>
      <c r="I209" s="369" t="n">
        <f aca="false">SUM(I206:I208)</f>
        <v>42</v>
      </c>
      <c r="J209" s="369" t="n">
        <f aca="false">SUM(J206:J208)</f>
        <v>53</v>
      </c>
      <c r="K209" s="369" t="n">
        <f aca="false">SUM(K206:K208)</f>
        <v>121</v>
      </c>
      <c r="L209" s="369" t="n">
        <f aca="false">SUM(L206:L208)</f>
        <v>104</v>
      </c>
      <c r="M209" s="369" t="n">
        <f aca="false">SUM(M206:M208)</f>
        <v>98</v>
      </c>
      <c r="N209" s="369" t="n">
        <f aca="false">SUM(N206:N208)</f>
        <v>31</v>
      </c>
      <c r="O209" s="369" t="n">
        <f aca="false">SUM(O206:O208)</f>
        <v>63</v>
      </c>
      <c r="P209" s="369" t="n">
        <f aca="false">SUM(P206:P208)</f>
        <v>76</v>
      </c>
      <c r="Q209" s="369" t="n">
        <f aca="false">SUM(Q206:Q208)</f>
        <v>77</v>
      </c>
      <c r="R209" s="370" t="n">
        <f aca="false">SUM(R206:R208)</f>
        <v>41</v>
      </c>
      <c r="S209" s="80" t="n">
        <f aca="false">SUM(S206:S208)</f>
        <v>826</v>
      </c>
    </row>
    <row r="210" customFormat="false" ht="15" hidden="false" customHeight="true" outlineLevel="0" collapsed="false">
      <c r="B210" s="338"/>
      <c r="C210" s="225"/>
      <c r="D210" s="226"/>
      <c r="E210" s="312" t="s">
        <v>24</v>
      </c>
      <c r="F210" s="358" t="s">
        <v>31</v>
      </c>
      <c r="G210" s="359" t="n">
        <v>0</v>
      </c>
      <c r="H210" s="360" t="n">
        <v>0</v>
      </c>
      <c r="I210" s="360" t="n">
        <v>0</v>
      </c>
      <c r="J210" s="360" t="n">
        <v>0</v>
      </c>
      <c r="K210" s="360" t="n">
        <v>0</v>
      </c>
      <c r="L210" s="360" t="n">
        <v>0</v>
      </c>
      <c r="M210" s="360" t="n">
        <v>1</v>
      </c>
      <c r="N210" s="360" t="n">
        <v>1</v>
      </c>
      <c r="O210" s="360" t="n">
        <v>0</v>
      </c>
      <c r="P210" s="360" t="n">
        <v>0</v>
      </c>
      <c r="Q210" s="360" t="n">
        <v>1</v>
      </c>
      <c r="R210" s="361" t="n">
        <v>1</v>
      </c>
      <c r="S210" s="362" t="n">
        <f aca="false">SUM(G210:R210)</f>
        <v>4</v>
      </c>
    </row>
    <row r="211" customFormat="false" ht="15" hidden="false" customHeight="true" outlineLevel="0" collapsed="false">
      <c r="B211" s="338"/>
      <c r="C211" s="225"/>
      <c r="D211" s="226"/>
      <c r="E211" s="312"/>
      <c r="F211" s="274" t="s">
        <v>32</v>
      </c>
      <c r="G211" s="363" t="n">
        <v>65</v>
      </c>
      <c r="H211" s="347" t="n">
        <v>81</v>
      </c>
      <c r="I211" s="347" t="n">
        <v>91</v>
      </c>
      <c r="J211" s="347" t="n">
        <v>93</v>
      </c>
      <c r="K211" s="347" t="n">
        <v>173</v>
      </c>
      <c r="L211" s="347" t="n">
        <v>102</v>
      </c>
      <c r="M211" s="347" t="n">
        <v>55</v>
      </c>
      <c r="N211" s="347" t="n">
        <v>33</v>
      </c>
      <c r="O211" s="347" t="n">
        <v>165</v>
      </c>
      <c r="P211" s="347" t="n">
        <v>218</v>
      </c>
      <c r="Q211" s="347" t="n">
        <v>210</v>
      </c>
      <c r="R211" s="364" t="n">
        <v>89</v>
      </c>
      <c r="S211" s="279" t="n">
        <f aca="false">SUM(G211:R211)</f>
        <v>1375</v>
      </c>
    </row>
    <row r="212" customFormat="false" ht="15" hidden="false" customHeight="true" outlineLevel="0" collapsed="false">
      <c r="B212" s="338"/>
      <c r="C212" s="225"/>
      <c r="D212" s="226"/>
      <c r="E212" s="312"/>
      <c r="F212" s="388" t="s">
        <v>33</v>
      </c>
      <c r="G212" s="377" t="n">
        <v>8</v>
      </c>
      <c r="H212" s="378" t="n">
        <v>11</v>
      </c>
      <c r="I212" s="378" t="n">
        <v>10</v>
      </c>
      <c r="J212" s="378" t="n">
        <v>15</v>
      </c>
      <c r="K212" s="378" t="n">
        <v>31</v>
      </c>
      <c r="L212" s="378" t="n">
        <v>21</v>
      </c>
      <c r="M212" s="378" t="n">
        <v>37</v>
      </c>
      <c r="N212" s="378" t="n">
        <v>15</v>
      </c>
      <c r="O212" s="378" t="n">
        <v>1</v>
      </c>
      <c r="P212" s="378" t="n">
        <v>28</v>
      </c>
      <c r="Q212" s="378" t="n">
        <v>27</v>
      </c>
      <c r="R212" s="379" t="n">
        <v>24</v>
      </c>
      <c r="S212" s="236" t="n">
        <f aca="false">SUM(G212:R212)</f>
        <v>228</v>
      </c>
    </row>
    <row r="213" customFormat="false" ht="15" hidden="false" customHeight="true" outlineLevel="0" collapsed="false">
      <c r="B213" s="338"/>
      <c r="C213" s="225"/>
      <c r="D213" s="226"/>
      <c r="E213" s="312"/>
      <c r="F213" s="284" t="s">
        <v>22</v>
      </c>
      <c r="G213" s="414" t="n">
        <f aca="false">SUM(G210:G212)</f>
        <v>73</v>
      </c>
      <c r="H213" s="415" t="n">
        <f aca="false">SUM(H210:H212)</f>
        <v>92</v>
      </c>
      <c r="I213" s="415" t="n">
        <f aca="false">SUM(I210:I212)</f>
        <v>101</v>
      </c>
      <c r="J213" s="415" t="n">
        <f aca="false">SUM(J210:J212)</f>
        <v>108</v>
      </c>
      <c r="K213" s="415" t="n">
        <f aca="false">SUM(K210:K212)</f>
        <v>204</v>
      </c>
      <c r="L213" s="415" t="n">
        <f aca="false">SUM(L210:L212)</f>
        <v>123</v>
      </c>
      <c r="M213" s="415" t="n">
        <f aca="false">SUM(M210:M212)</f>
        <v>93</v>
      </c>
      <c r="N213" s="415" t="n">
        <f aca="false">SUM(N210:N212)</f>
        <v>49</v>
      </c>
      <c r="O213" s="415" t="n">
        <f aca="false">SUM(O210:O212)</f>
        <v>166</v>
      </c>
      <c r="P213" s="415" t="n">
        <f aca="false">SUM(P210:P212)</f>
        <v>246</v>
      </c>
      <c r="Q213" s="415" t="n">
        <f aca="false">SUM(Q210:Q212)</f>
        <v>238</v>
      </c>
      <c r="R213" s="416" t="n">
        <f aca="false">SUM(R210:R212)</f>
        <v>114</v>
      </c>
      <c r="S213" s="343" t="n">
        <f aca="false">SUM(S210:S212)</f>
        <v>1607</v>
      </c>
    </row>
    <row r="214" customFormat="false" ht="15" hidden="false" customHeight="true" outlineLevel="0" collapsed="false">
      <c r="B214" s="338"/>
      <c r="C214" s="225"/>
      <c r="D214" s="226"/>
      <c r="E214" s="251" t="s">
        <v>84</v>
      </c>
      <c r="F214" s="251"/>
      <c r="G214" s="302" t="n">
        <f aca="false">SUM(G201:G212)-G209</f>
        <v>15948</v>
      </c>
      <c r="H214" s="303" t="n">
        <f aca="false">SUM(H201:H212)-H209</f>
        <v>15248</v>
      </c>
      <c r="I214" s="303" t="n">
        <f aca="false">SUM(I201:I212)-I209</f>
        <v>16342</v>
      </c>
      <c r="J214" s="303" t="n">
        <f aca="false">SUM(J201:J212)-J209</f>
        <v>14156</v>
      </c>
      <c r="K214" s="303" t="n">
        <f aca="false">SUM(K201:K212)-K209</f>
        <v>16908</v>
      </c>
      <c r="L214" s="303" t="n">
        <f aca="false">SUM(L201:L212)-L209</f>
        <v>15462</v>
      </c>
      <c r="M214" s="303" t="n">
        <f aca="false">SUM(M201:M212)-M209</f>
        <v>15897</v>
      </c>
      <c r="N214" s="303" t="n">
        <f aca="false">SUM(N201:N212)-N209</f>
        <v>11643</v>
      </c>
      <c r="O214" s="303" t="n">
        <f aca="false">SUM(O201:O212)-O209</f>
        <v>14532</v>
      </c>
      <c r="P214" s="303" t="n">
        <f aca="false">SUM(P201:P212)-P209</f>
        <v>17145</v>
      </c>
      <c r="Q214" s="303" t="n">
        <f aca="false">SUM(Q201:Q212)-Q209</f>
        <v>16088</v>
      </c>
      <c r="R214" s="304" t="n">
        <f aca="false">SUM(R201:R212)-R209</f>
        <v>15204</v>
      </c>
      <c r="S214" s="343" t="n">
        <f aca="false">SUM(G214:R214)</f>
        <v>184573</v>
      </c>
    </row>
    <row r="216" customFormat="false" ht="15" hidden="false" customHeight="true" outlineLevel="0" collapsed="false">
      <c r="B216" s="338" t="s">
        <v>69</v>
      </c>
      <c r="C216" s="225" t="s">
        <v>108</v>
      </c>
      <c r="D216" s="226" t="s">
        <v>109</v>
      </c>
      <c r="E216" s="227" t="s">
        <v>81</v>
      </c>
      <c r="F216" s="227"/>
      <c r="G216" s="154" t="n">
        <v>954</v>
      </c>
      <c r="H216" s="156" t="n">
        <v>914</v>
      </c>
      <c r="I216" s="156" t="n">
        <v>995</v>
      </c>
      <c r="J216" s="156" t="n">
        <v>961</v>
      </c>
      <c r="K216" s="156" t="n">
        <v>1145</v>
      </c>
      <c r="L216" s="156" t="n">
        <v>963</v>
      </c>
      <c r="M216" s="156" t="n">
        <v>1179</v>
      </c>
      <c r="N216" s="156" t="n">
        <v>686</v>
      </c>
      <c r="O216" s="156" t="n">
        <v>1039</v>
      </c>
      <c r="P216" s="156" t="n">
        <v>1180</v>
      </c>
      <c r="Q216" s="156" t="n">
        <v>973</v>
      </c>
      <c r="R216" s="318" t="n">
        <v>861</v>
      </c>
      <c r="S216" s="231" t="n">
        <f aca="false">SUM(G216:R216)</f>
        <v>11850</v>
      </c>
    </row>
    <row r="217" customFormat="false" ht="15" hidden="false" customHeight="true" outlineLevel="0" collapsed="false">
      <c r="B217" s="338"/>
      <c r="C217" s="225"/>
      <c r="D217" s="226"/>
      <c r="E217" s="398" t="s">
        <v>82</v>
      </c>
      <c r="F217" s="398"/>
      <c r="G217" s="172" t="n">
        <v>27</v>
      </c>
      <c r="H217" s="69" t="n">
        <v>30</v>
      </c>
      <c r="I217" s="69" t="n">
        <v>18</v>
      </c>
      <c r="J217" s="69" t="n">
        <v>30</v>
      </c>
      <c r="K217" s="69" t="n">
        <v>40</v>
      </c>
      <c r="L217" s="69" t="n">
        <v>36</v>
      </c>
      <c r="M217" s="69" t="n">
        <v>36</v>
      </c>
      <c r="N217" s="69" t="n">
        <v>7</v>
      </c>
      <c r="O217" s="69" t="n">
        <v>23</v>
      </c>
      <c r="P217" s="69" t="n">
        <v>29</v>
      </c>
      <c r="Q217" s="69" t="n">
        <v>35</v>
      </c>
      <c r="R217" s="417" t="n">
        <v>24</v>
      </c>
      <c r="S217" s="246" t="n">
        <f aca="false">SUM(G217:R217)</f>
        <v>335</v>
      </c>
    </row>
    <row r="218" customFormat="false" ht="15" hidden="false" customHeight="true" outlineLevel="0" collapsed="false">
      <c r="B218" s="338"/>
      <c r="C218" s="225"/>
      <c r="D218" s="226"/>
      <c r="E218" s="227" t="s">
        <v>110</v>
      </c>
      <c r="F218" s="227"/>
      <c r="G218" s="154" t="n">
        <v>1</v>
      </c>
      <c r="H218" s="156" t="n">
        <v>0</v>
      </c>
      <c r="I218" s="156" t="n">
        <v>0</v>
      </c>
      <c r="J218" s="156" t="n">
        <v>0</v>
      </c>
      <c r="K218" s="156" t="n">
        <v>0</v>
      </c>
      <c r="L218" s="156" t="n">
        <v>0</v>
      </c>
      <c r="M218" s="156" t="n">
        <v>0</v>
      </c>
      <c r="N218" s="156" t="n">
        <v>0</v>
      </c>
      <c r="O218" s="156" t="n">
        <v>0</v>
      </c>
      <c r="P218" s="156" t="n">
        <v>0</v>
      </c>
      <c r="Q218" s="156" t="n">
        <v>0</v>
      </c>
      <c r="R218" s="318" t="n">
        <v>0</v>
      </c>
      <c r="S218" s="231" t="n">
        <f aca="false">SUM(G218:R218)</f>
        <v>1</v>
      </c>
    </row>
    <row r="219" customFormat="false" ht="15" hidden="false" customHeight="true" outlineLevel="0" collapsed="false">
      <c r="B219" s="338"/>
      <c r="C219" s="225"/>
      <c r="D219" s="226"/>
      <c r="E219" s="398" t="s">
        <v>111</v>
      </c>
      <c r="F219" s="398"/>
      <c r="G219" s="172" t="n">
        <v>330</v>
      </c>
      <c r="H219" s="69" t="n">
        <v>351</v>
      </c>
      <c r="I219" s="69" t="n">
        <v>321</v>
      </c>
      <c r="J219" s="69" t="n">
        <v>327</v>
      </c>
      <c r="K219" s="69" t="n">
        <v>471</v>
      </c>
      <c r="L219" s="69" t="n">
        <v>328</v>
      </c>
      <c r="M219" s="69" t="n">
        <v>341</v>
      </c>
      <c r="N219" s="69" t="n">
        <v>130</v>
      </c>
      <c r="O219" s="69" t="n">
        <v>314</v>
      </c>
      <c r="P219" s="69" t="n">
        <v>299</v>
      </c>
      <c r="Q219" s="69" t="n">
        <v>266</v>
      </c>
      <c r="R219" s="417" t="n">
        <v>199</v>
      </c>
      <c r="S219" s="246" t="n">
        <f aca="false">SUM(G219:R219)</f>
        <v>3677</v>
      </c>
      <c r="T219" s="255"/>
    </row>
    <row r="220" customFormat="false" ht="15" hidden="false" customHeight="true" outlineLevel="0" collapsed="false">
      <c r="B220" s="338"/>
      <c r="C220" s="225"/>
      <c r="D220" s="226"/>
      <c r="E220" s="418" t="s">
        <v>112</v>
      </c>
      <c r="F220" s="418"/>
      <c r="G220" s="419" t="n">
        <f aca="false">SUM(G218:G219)</f>
        <v>331</v>
      </c>
      <c r="H220" s="420" t="n">
        <f aca="false">SUM(H218:H219)</f>
        <v>351</v>
      </c>
      <c r="I220" s="420" t="n">
        <f aca="false">SUM(I218:I219)</f>
        <v>321</v>
      </c>
      <c r="J220" s="420" t="n">
        <f aca="false">SUM(J218:J219)</f>
        <v>327</v>
      </c>
      <c r="K220" s="420" t="n">
        <f aca="false">SUM(K218:K219)</f>
        <v>471</v>
      </c>
      <c r="L220" s="420" t="n">
        <f aca="false">SUM(L218:L219)</f>
        <v>328</v>
      </c>
      <c r="M220" s="420" t="n">
        <f aca="false">SUM(M218:M219)</f>
        <v>341</v>
      </c>
      <c r="N220" s="420" t="n">
        <f aca="false">SUM(N218:N219)</f>
        <v>130</v>
      </c>
      <c r="O220" s="420" t="n">
        <f aca="false">SUM(O218:O219)</f>
        <v>314</v>
      </c>
      <c r="P220" s="420" t="n">
        <f aca="false">SUM(P218:P219)</f>
        <v>299</v>
      </c>
      <c r="Q220" s="420" t="n">
        <f aca="false">SUM(Q218:Q219)</f>
        <v>266</v>
      </c>
      <c r="R220" s="421" t="n">
        <f aca="false">SUM(R218:R219)</f>
        <v>199</v>
      </c>
      <c r="S220" s="236" t="n">
        <f aca="false">SUM(S218:S219)</f>
        <v>3678</v>
      </c>
      <c r="T220" s="255"/>
    </row>
    <row r="221" customFormat="false" ht="15" hidden="false" customHeight="true" outlineLevel="0" collapsed="false">
      <c r="B221" s="338"/>
      <c r="C221" s="225"/>
      <c r="D221" s="226"/>
      <c r="E221" s="422" t="s">
        <v>29</v>
      </c>
      <c r="F221" s="422"/>
      <c r="G221" s="423" t="n">
        <v>426</v>
      </c>
      <c r="H221" s="423" t="n">
        <v>513</v>
      </c>
      <c r="I221" s="423" t="n">
        <v>541</v>
      </c>
      <c r="J221" s="423" t="n">
        <v>543</v>
      </c>
      <c r="K221" s="423" t="n">
        <v>765</v>
      </c>
      <c r="L221" s="423" t="n">
        <v>627</v>
      </c>
      <c r="M221" s="423" t="n">
        <v>656</v>
      </c>
      <c r="N221" s="423" t="n">
        <v>420</v>
      </c>
      <c r="O221" s="423" t="n">
        <v>559</v>
      </c>
      <c r="P221" s="424" t="n">
        <v>544</v>
      </c>
      <c r="Q221" s="424" t="n">
        <v>425</v>
      </c>
      <c r="R221" s="423" t="n">
        <v>419</v>
      </c>
      <c r="S221" s="343" t="n">
        <f aca="false">SUM(G221:R221)</f>
        <v>6438</v>
      </c>
    </row>
    <row r="222" customFormat="false" ht="15" hidden="false" customHeight="true" outlineLevel="0" collapsed="false">
      <c r="B222" s="338"/>
      <c r="C222" s="225"/>
      <c r="D222" s="226"/>
      <c r="E222" s="248" t="s">
        <v>28</v>
      </c>
      <c r="F222" s="269" t="s">
        <v>31</v>
      </c>
      <c r="G222" s="154" t="n">
        <v>6</v>
      </c>
      <c r="H222" s="156" t="n">
        <v>5</v>
      </c>
      <c r="I222" s="156" t="n">
        <v>7</v>
      </c>
      <c r="J222" s="156" t="n">
        <v>5</v>
      </c>
      <c r="K222" s="156" t="n">
        <v>9</v>
      </c>
      <c r="L222" s="156" t="n">
        <v>11</v>
      </c>
      <c r="M222" s="156" t="n">
        <v>24</v>
      </c>
      <c r="N222" s="156" t="n">
        <v>3</v>
      </c>
      <c r="O222" s="156" t="n">
        <v>11</v>
      </c>
      <c r="P222" s="156" t="n">
        <v>8</v>
      </c>
      <c r="Q222" s="156" t="n">
        <v>11</v>
      </c>
      <c r="R222" s="318" t="n">
        <v>11</v>
      </c>
      <c r="S222" s="231" t="n">
        <f aca="false">SUM(G222:R222)</f>
        <v>111</v>
      </c>
    </row>
    <row r="223" customFormat="false" ht="15" hidden="false" customHeight="true" outlineLevel="0" collapsed="false">
      <c r="B223" s="338"/>
      <c r="C223" s="225"/>
      <c r="D223" s="226"/>
      <c r="E223" s="248"/>
      <c r="F223" s="308" t="s">
        <v>32</v>
      </c>
      <c r="G223" s="167" t="n">
        <v>551</v>
      </c>
      <c r="H223" s="60" t="n">
        <v>570</v>
      </c>
      <c r="I223" s="60" t="n">
        <v>525</v>
      </c>
      <c r="J223" s="60" t="n">
        <v>523</v>
      </c>
      <c r="K223" s="60" t="n">
        <v>579</v>
      </c>
      <c r="L223" s="60" t="n">
        <v>489</v>
      </c>
      <c r="M223" s="60" t="n">
        <v>755</v>
      </c>
      <c r="N223" s="60" t="n">
        <v>441</v>
      </c>
      <c r="O223" s="60" t="n">
        <v>716</v>
      </c>
      <c r="P223" s="60" t="n">
        <v>736</v>
      </c>
      <c r="Q223" s="60" t="n">
        <v>672</v>
      </c>
      <c r="R223" s="425" t="n">
        <v>542</v>
      </c>
      <c r="S223" s="309" t="n">
        <f aca="false">SUM(G223:R223)</f>
        <v>7099</v>
      </c>
    </row>
    <row r="224" customFormat="false" ht="15" hidden="false" customHeight="true" outlineLevel="0" collapsed="false">
      <c r="B224" s="338"/>
      <c r="C224" s="225"/>
      <c r="D224" s="226"/>
      <c r="E224" s="248"/>
      <c r="F224" s="274" t="s">
        <v>33</v>
      </c>
      <c r="G224" s="167" t="n">
        <v>34</v>
      </c>
      <c r="H224" s="60" t="n">
        <v>39</v>
      </c>
      <c r="I224" s="60" t="n">
        <v>42</v>
      </c>
      <c r="J224" s="60" t="n">
        <v>43</v>
      </c>
      <c r="K224" s="60" t="n">
        <v>36</v>
      </c>
      <c r="L224" s="60" t="n">
        <v>36</v>
      </c>
      <c r="M224" s="60" t="n">
        <v>38</v>
      </c>
      <c r="N224" s="60" t="n">
        <v>33</v>
      </c>
      <c r="O224" s="60" t="n">
        <v>20</v>
      </c>
      <c r="P224" s="60" t="n">
        <v>38</v>
      </c>
      <c r="Q224" s="60" t="n">
        <v>29</v>
      </c>
      <c r="R224" s="425" t="n">
        <v>21</v>
      </c>
      <c r="S224" s="279" t="n">
        <f aca="false">SUM(G224:R224)</f>
        <v>409</v>
      </c>
    </row>
    <row r="225" customFormat="false" ht="15" hidden="false" customHeight="true" outlineLevel="0" collapsed="false">
      <c r="B225" s="338"/>
      <c r="C225" s="225"/>
      <c r="D225" s="226"/>
      <c r="E225" s="248"/>
      <c r="F225" s="242" t="s">
        <v>34</v>
      </c>
      <c r="G225" s="172" t="n">
        <v>0</v>
      </c>
      <c r="H225" s="69" t="n">
        <v>0</v>
      </c>
      <c r="I225" s="69" t="n">
        <v>0</v>
      </c>
      <c r="J225" s="69" t="n">
        <v>0</v>
      </c>
      <c r="K225" s="69" t="n">
        <v>0</v>
      </c>
      <c r="L225" s="69" t="n">
        <v>0</v>
      </c>
      <c r="M225" s="69" t="n">
        <v>0</v>
      </c>
      <c r="N225" s="69" t="n">
        <v>3</v>
      </c>
      <c r="O225" s="69" t="n">
        <v>0</v>
      </c>
      <c r="P225" s="69" t="n">
        <v>0</v>
      </c>
      <c r="Q225" s="69" t="n">
        <v>0</v>
      </c>
      <c r="R225" s="417" t="n">
        <v>1</v>
      </c>
      <c r="S225" s="246" t="n">
        <f aca="false">SUM(G225:R225)</f>
        <v>4</v>
      </c>
    </row>
    <row r="226" customFormat="false" ht="15" hidden="false" customHeight="true" outlineLevel="0" collapsed="false">
      <c r="B226" s="338"/>
      <c r="C226" s="225"/>
      <c r="D226" s="226"/>
      <c r="E226" s="248"/>
      <c r="F226" s="284" t="s">
        <v>22</v>
      </c>
      <c r="G226" s="313" t="n">
        <f aca="false">SUM(G222:G225)</f>
        <v>591</v>
      </c>
      <c r="H226" s="314" t="n">
        <f aca="false">SUM(H222:H225)</f>
        <v>614</v>
      </c>
      <c r="I226" s="314" t="n">
        <f aca="false">SUM(I222:I225)</f>
        <v>574</v>
      </c>
      <c r="J226" s="314" t="n">
        <f aca="false">SUM(J222:J225)</f>
        <v>571</v>
      </c>
      <c r="K226" s="314" t="n">
        <f aca="false">SUM(K222:K225)</f>
        <v>624</v>
      </c>
      <c r="L226" s="314" t="n">
        <f aca="false">SUM(L222:L225)</f>
        <v>536</v>
      </c>
      <c r="M226" s="314" t="n">
        <f aca="false">SUM(M222:M225)</f>
        <v>817</v>
      </c>
      <c r="N226" s="314" t="n">
        <f aca="false">SUM(N222:N225)</f>
        <v>480</v>
      </c>
      <c r="O226" s="314" t="n">
        <f aca="false">SUM(O222:O225)</f>
        <v>747</v>
      </c>
      <c r="P226" s="314" t="n">
        <f aca="false">SUM(P222:P225)</f>
        <v>782</v>
      </c>
      <c r="Q226" s="314" t="n">
        <f aca="false">SUM(Q222:Q225)</f>
        <v>712</v>
      </c>
      <c r="R226" s="315" t="n">
        <f aca="false">SUM(R222:R225)</f>
        <v>575</v>
      </c>
      <c r="S226" s="80" t="n">
        <f aca="false">SUM(S222:S225)</f>
        <v>7623</v>
      </c>
    </row>
    <row r="227" customFormat="false" ht="15" hidden="false" customHeight="true" outlineLevel="0" collapsed="false">
      <c r="B227" s="338"/>
      <c r="C227" s="225"/>
      <c r="D227" s="226"/>
      <c r="E227" s="248" t="s">
        <v>24</v>
      </c>
      <c r="F227" s="269" t="s">
        <v>31</v>
      </c>
      <c r="G227" s="209" t="n">
        <v>4</v>
      </c>
      <c r="H227" s="209" t="n">
        <v>7</v>
      </c>
      <c r="I227" s="209" t="n">
        <v>10</v>
      </c>
      <c r="J227" s="209" t="n">
        <v>6</v>
      </c>
      <c r="K227" s="209" t="n">
        <v>3</v>
      </c>
      <c r="L227" s="209" t="n">
        <v>4</v>
      </c>
      <c r="M227" s="209" t="n">
        <v>0</v>
      </c>
      <c r="N227" s="209" t="n">
        <v>6</v>
      </c>
      <c r="O227" s="209" t="n">
        <v>7</v>
      </c>
      <c r="P227" s="209" t="n">
        <v>1</v>
      </c>
      <c r="Q227" s="209" t="n">
        <v>0</v>
      </c>
      <c r="R227" s="209" t="n">
        <v>0</v>
      </c>
      <c r="S227" s="309" t="n">
        <f aca="false">SUM(G227:R227)</f>
        <v>48</v>
      </c>
    </row>
    <row r="228" customFormat="false" ht="15" hidden="false" customHeight="true" outlineLevel="0" collapsed="false">
      <c r="B228" s="338"/>
      <c r="C228" s="225"/>
      <c r="D228" s="226"/>
      <c r="E228" s="248"/>
      <c r="F228" s="308" t="s">
        <v>32</v>
      </c>
      <c r="G228" s="60" t="n">
        <v>507</v>
      </c>
      <c r="H228" s="60" t="n">
        <v>549</v>
      </c>
      <c r="I228" s="60" t="n">
        <v>534</v>
      </c>
      <c r="J228" s="60" t="n">
        <v>550</v>
      </c>
      <c r="K228" s="60" t="n">
        <v>649</v>
      </c>
      <c r="L228" s="60" t="n">
        <v>433</v>
      </c>
      <c r="M228" s="60" t="n">
        <v>487</v>
      </c>
      <c r="N228" s="60" t="n">
        <v>382</v>
      </c>
      <c r="O228" s="60" t="n">
        <v>452</v>
      </c>
      <c r="P228" s="60" t="n">
        <v>478</v>
      </c>
      <c r="Q228" s="60" t="n">
        <v>323</v>
      </c>
      <c r="R228" s="60" t="n">
        <v>219</v>
      </c>
      <c r="S228" s="309" t="n">
        <f aca="false">SUM(G228:R228)</f>
        <v>5563</v>
      </c>
    </row>
    <row r="229" customFormat="false" ht="15" hidden="false" customHeight="true" outlineLevel="0" collapsed="false">
      <c r="B229" s="338"/>
      <c r="C229" s="225"/>
      <c r="D229" s="226"/>
      <c r="E229" s="248"/>
      <c r="F229" s="274" t="s">
        <v>33</v>
      </c>
      <c r="G229" s="60" t="n">
        <v>51</v>
      </c>
      <c r="H229" s="60" t="n">
        <v>38</v>
      </c>
      <c r="I229" s="60" t="n">
        <v>26</v>
      </c>
      <c r="J229" s="60" t="n">
        <v>30</v>
      </c>
      <c r="K229" s="60" t="n">
        <v>16</v>
      </c>
      <c r="L229" s="60" t="n">
        <v>1</v>
      </c>
      <c r="M229" s="60" t="n">
        <v>2</v>
      </c>
      <c r="N229" s="60" t="n">
        <v>2</v>
      </c>
      <c r="O229" s="60" t="n">
        <v>7</v>
      </c>
      <c r="P229" s="60" t="n">
        <v>17</v>
      </c>
      <c r="Q229" s="60" t="n">
        <v>8</v>
      </c>
      <c r="R229" s="60" t="n">
        <v>4</v>
      </c>
      <c r="S229" s="279" t="n">
        <f aca="false">SUM(G229:R229)</f>
        <v>202</v>
      </c>
    </row>
    <row r="230" customFormat="false" ht="15" hidden="false" customHeight="true" outlineLevel="0" collapsed="false">
      <c r="B230" s="338"/>
      <c r="C230" s="225"/>
      <c r="D230" s="226"/>
      <c r="E230" s="248"/>
      <c r="F230" s="242" t="s">
        <v>34</v>
      </c>
      <c r="G230" s="69" t="n">
        <v>0</v>
      </c>
      <c r="H230" s="69" t="n">
        <v>0</v>
      </c>
      <c r="I230" s="69" t="n">
        <v>0</v>
      </c>
      <c r="J230" s="69" t="n">
        <v>0</v>
      </c>
      <c r="K230" s="69" t="n">
        <v>0</v>
      </c>
      <c r="L230" s="69" t="n">
        <v>0</v>
      </c>
      <c r="M230" s="69" t="n">
        <v>0</v>
      </c>
      <c r="N230" s="69" t="n">
        <v>0</v>
      </c>
      <c r="O230" s="69" t="n">
        <v>0</v>
      </c>
      <c r="P230" s="69" t="n">
        <v>0</v>
      </c>
      <c r="Q230" s="69" t="n">
        <v>0</v>
      </c>
      <c r="R230" s="69" t="n">
        <v>1</v>
      </c>
      <c r="S230" s="246" t="n">
        <f aca="false">SUM(G230:R230)</f>
        <v>1</v>
      </c>
    </row>
    <row r="231" customFormat="false" ht="15" hidden="false" customHeight="true" outlineLevel="0" collapsed="false">
      <c r="B231" s="338"/>
      <c r="C231" s="225"/>
      <c r="D231" s="226"/>
      <c r="E231" s="248"/>
      <c r="F231" s="284" t="s">
        <v>22</v>
      </c>
      <c r="G231" s="313" t="n">
        <f aca="false">SUM(G227:G230)</f>
        <v>562</v>
      </c>
      <c r="H231" s="314" t="n">
        <f aca="false">SUM(H227:H230)</f>
        <v>594</v>
      </c>
      <c r="I231" s="314" t="n">
        <f aca="false">SUM(I227:I230)</f>
        <v>570</v>
      </c>
      <c r="J231" s="314" t="n">
        <f aca="false">SUM(J227:J230)</f>
        <v>586</v>
      </c>
      <c r="K231" s="314" t="n">
        <f aca="false">SUM(K227:K230)</f>
        <v>668</v>
      </c>
      <c r="L231" s="314" t="n">
        <f aca="false">SUM(L227:L230)</f>
        <v>438</v>
      </c>
      <c r="M231" s="314" t="n">
        <f aca="false">SUM(M227:M230)</f>
        <v>489</v>
      </c>
      <c r="N231" s="314" t="n">
        <f aca="false">SUM(N227:N230)</f>
        <v>390</v>
      </c>
      <c r="O231" s="314" t="n">
        <f aca="false">SUM(O227:O230)</f>
        <v>466</v>
      </c>
      <c r="P231" s="314" t="n">
        <f aca="false">SUM(P227:P230)</f>
        <v>496</v>
      </c>
      <c r="Q231" s="314" t="n">
        <f aca="false">SUM(Q227:Q230)</f>
        <v>331</v>
      </c>
      <c r="R231" s="315" t="n">
        <f aca="false">SUM(R227:R230)</f>
        <v>224</v>
      </c>
      <c r="S231" s="80" t="n">
        <f aca="false">SUM(S227:S230)</f>
        <v>5814</v>
      </c>
    </row>
    <row r="232" customFormat="false" ht="15" hidden="false" customHeight="true" outlineLevel="0" collapsed="false">
      <c r="B232" s="338"/>
      <c r="C232" s="225"/>
      <c r="D232" s="226"/>
      <c r="E232" s="251" t="s">
        <v>84</v>
      </c>
      <c r="F232" s="251"/>
      <c r="G232" s="426" t="n">
        <f aca="false">SUM(G216:G230)-G226-G220</f>
        <v>2891</v>
      </c>
      <c r="H232" s="253" t="n">
        <f aca="false">SUM(H216:H230)-H226-H220</f>
        <v>3016</v>
      </c>
      <c r="I232" s="253" t="n">
        <f aca="false">SUM(I216:I230)-I226-I220</f>
        <v>3019</v>
      </c>
      <c r="J232" s="253" t="n">
        <f aca="false">SUM(J216:J230)-J226-J220</f>
        <v>3018</v>
      </c>
      <c r="K232" s="253" t="n">
        <f aca="false">SUM(K216:K230)-K226-K220</f>
        <v>3713</v>
      </c>
      <c r="L232" s="253" t="n">
        <f aca="false">SUM(L216:L230)-L226-L220</f>
        <v>2928</v>
      </c>
      <c r="M232" s="253" t="n">
        <f aca="false">SUM(M216:M230)-M226-M220</f>
        <v>3518</v>
      </c>
      <c r="N232" s="253" t="n">
        <f aca="false">SUM(N216:N230)-N226-N220</f>
        <v>2113</v>
      </c>
      <c r="O232" s="253" t="n">
        <f aca="false">SUM(O216:O230)-O226-O220</f>
        <v>3148</v>
      </c>
      <c r="P232" s="253" t="n">
        <f aca="false">SUM(P216:P230)-P226-P220</f>
        <v>3330</v>
      </c>
      <c r="Q232" s="253" t="n">
        <f aca="false">SUM(Q216:Q230)-Q226-Q220</f>
        <v>2742</v>
      </c>
      <c r="R232" s="254" t="n">
        <f aca="false">SUM(R216:R230)-R226-R220</f>
        <v>2302</v>
      </c>
      <c r="S232" s="80" t="n">
        <f aca="false">SUM(G232:R232)</f>
        <v>35738</v>
      </c>
      <c r="U232" s="255"/>
    </row>
    <row r="233" customFormat="false" ht="7.5" hidden="false" customHeight="true" outlineLevel="0" collapsed="false">
      <c r="B233" s="338"/>
      <c r="C233" s="225"/>
      <c r="D233" s="256"/>
      <c r="E233" s="256"/>
      <c r="F233" s="256"/>
      <c r="G233" s="256"/>
      <c r="H233" s="256"/>
      <c r="I233" s="256"/>
      <c r="J233" s="256"/>
      <c r="K233" s="256"/>
      <c r="L233" s="256"/>
      <c r="M233" s="256"/>
      <c r="N233" s="256"/>
      <c r="O233" s="256"/>
      <c r="P233" s="256"/>
      <c r="Q233" s="256"/>
      <c r="R233" s="256"/>
      <c r="S233" s="256"/>
    </row>
    <row r="234" customFormat="false" ht="15" hidden="false" customHeight="true" outlineLevel="0" collapsed="false">
      <c r="B234" s="338"/>
      <c r="C234" s="225"/>
      <c r="D234" s="226" t="s">
        <v>113</v>
      </c>
      <c r="E234" s="227" t="s">
        <v>81</v>
      </c>
      <c r="F234" s="227"/>
      <c r="G234" s="60" t="n">
        <v>7725</v>
      </c>
      <c r="H234" s="60" t="n">
        <v>7321</v>
      </c>
      <c r="I234" s="60" t="n">
        <v>7631</v>
      </c>
      <c r="J234" s="60" t="n">
        <v>7281</v>
      </c>
      <c r="K234" s="60" t="n">
        <v>8976</v>
      </c>
      <c r="L234" s="60" t="n">
        <v>8063</v>
      </c>
      <c r="M234" s="60" t="n">
        <v>8512</v>
      </c>
      <c r="N234" s="60" t="n">
        <v>4928</v>
      </c>
      <c r="O234" s="60" t="n">
        <v>9041</v>
      </c>
      <c r="P234" s="60" t="n">
        <v>9234</v>
      </c>
      <c r="Q234" s="60" t="n">
        <v>8160</v>
      </c>
      <c r="R234" s="60" t="n">
        <v>7693</v>
      </c>
      <c r="S234" s="231" t="n">
        <f aca="false">SUM(G234:R234)</f>
        <v>94565</v>
      </c>
    </row>
    <row r="235" customFormat="false" ht="15" hidden="false" customHeight="true" outlineLevel="0" collapsed="false">
      <c r="B235" s="338"/>
      <c r="C235" s="225"/>
      <c r="D235" s="226"/>
      <c r="E235" s="400" t="s">
        <v>102</v>
      </c>
      <c r="F235" s="400"/>
      <c r="G235" s="60" t="n">
        <v>0</v>
      </c>
      <c r="H235" s="60" t="n">
        <v>0</v>
      </c>
      <c r="I235" s="60" t="n">
        <v>0</v>
      </c>
      <c r="J235" s="60" t="n">
        <v>0</v>
      </c>
      <c r="K235" s="60" t="n">
        <v>8</v>
      </c>
      <c r="L235" s="60" t="n">
        <v>8</v>
      </c>
      <c r="M235" s="60" t="n">
        <v>0</v>
      </c>
      <c r="N235" s="60" t="n">
        <v>0</v>
      </c>
      <c r="O235" s="60" t="n">
        <v>32</v>
      </c>
      <c r="P235" s="60" t="n">
        <v>42</v>
      </c>
      <c r="Q235" s="60" t="n">
        <v>32</v>
      </c>
      <c r="R235" s="60" t="n">
        <v>20</v>
      </c>
      <c r="S235" s="268" t="n">
        <f aca="false">SUM(G235:R235)</f>
        <v>142</v>
      </c>
    </row>
    <row r="236" customFormat="false" ht="15" hidden="false" customHeight="true" outlineLevel="0" collapsed="false">
      <c r="B236" s="338"/>
      <c r="C236" s="225"/>
      <c r="D236" s="226"/>
      <c r="E236" s="232" t="s">
        <v>82</v>
      </c>
      <c r="F236" s="232"/>
      <c r="G236" s="69" t="n">
        <v>643</v>
      </c>
      <c r="H236" s="69" t="n">
        <v>637</v>
      </c>
      <c r="I236" s="69" t="n">
        <v>704</v>
      </c>
      <c r="J236" s="69" t="n">
        <v>585</v>
      </c>
      <c r="K236" s="69" t="n">
        <v>799</v>
      </c>
      <c r="L236" s="69" t="n">
        <v>644</v>
      </c>
      <c r="M236" s="69" t="n">
        <v>678</v>
      </c>
      <c r="N236" s="69" t="n">
        <v>419</v>
      </c>
      <c r="O236" s="69" t="n">
        <v>691</v>
      </c>
      <c r="P236" s="69" t="n">
        <v>832</v>
      </c>
      <c r="Q236" s="69" t="n">
        <v>778</v>
      </c>
      <c r="R236" s="69" t="n">
        <v>670</v>
      </c>
      <c r="S236" s="236" t="n">
        <f aca="false">SUM(G236:R236)</f>
        <v>8080</v>
      </c>
    </row>
    <row r="237" customFormat="false" ht="15" hidden="false" customHeight="true" outlineLevel="0" collapsed="false">
      <c r="B237" s="338"/>
      <c r="C237" s="225"/>
      <c r="D237" s="226"/>
      <c r="E237" s="227" t="s">
        <v>110</v>
      </c>
      <c r="F237" s="227"/>
      <c r="G237" s="154" t="n">
        <v>1</v>
      </c>
      <c r="H237" s="156" t="n">
        <v>2</v>
      </c>
      <c r="I237" s="156" t="n">
        <v>0</v>
      </c>
      <c r="J237" s="156" t="n">
        <v>2</v>
      </c>
      <c r="K237" s="156" t="n">
        <v>0</v>
      </c>
      <c r="L237" s="156" t="n">
        <v>1</v>
      </c>
      <c r="M237" s="156" t="n">
        <v>2</v>
      </c>
      <c r="N237" s="156" t="n">
        <v>0</v>
      </c>
      <c r="O237" s="156" t="n">
        <v>2</v>
      </c>
      <c r="P237" s="156" t="n">
        <v>0</v>
      </c>
      <c r="Q237" s="156" t="n">
        <v>0</v>
      </c>
      <c r="R237" s="318" t="n">
        <v>0</v>
      </c>
      <c r="S237" s="231" t="n">
        <f aca="false">SUM(G237:R237)</f>
        <v>10</v>
      </c>
    </row>
    <row r="238" customFormat="false" ht="15" hidden="false" customHeight="true" outlineLevel="0" collapsed="false">
      <c r="B238" s="338"/>
      <c r="C238" s="225"/>
      <c r="D238" s="226"/>
      <c r="E238" s="398" t="s">
        <v>111</v>
      </c>
      <c r="F238" s="398"/>
      <c r="G238" s="172" t="n">
        <v>604</v>
      </c>
      <c r="H238" s="69" t="n">
        <v>592</v>
      </c>
      <c r="I238" s="69" t="n">
        <v>668</v>
      </c>
      <c r="J238" s="69" t="n">
        <v>647</v>
      </c>
      <c r="K238" s="69" t="n">
        <v>693</v>
      </c>
      <c r="L238" s="69" t="n">
        <v>554</v>
      </c>
      <c r="M238" s="69" t="n">
        <v>491</v>
      </c>
      <c r="N238" s="69" t="n">
        <v>186</v>
      </c>
      <c r="O238" s="69" t="n">
        <v>445</v>
      </c>
      <c r="P238" s="69" t="n">
        <v>528</v>
      </c>
      <c r="Q238" s="69" t="n">
        <v>466</v>
      </c>
      <c r="R238" s="417" t="n">
        <v>417</v>
      </c>
      <c r="S238" s="246" t="n">
        <f aca="false">SUM(G238:R238)</f>
        <v>6291</v>
      </c>
    </row>
    <row r="239" customFormat="false" ht="15" hidden="false" customHeight="true" outlineLevel="0" collapsed="false">
      <c r="B239" s="338"/>
      <c r="C239" s="225"/>
      <c r="D239" s="226"/>
      <c r="E239" s="418" t="s">
        <v>112</v>
      </c>
      <c r="F239" s="418"/>
      <c r="G239" s="419" t="n">
        <f aca="false">SUM(G237:G238)</f>
        <v>605</v>
      </c>
      <c r="H239" s="420" t="n">
        <f aca="false">SUM(H237:H238)</f>
        <v>594</v>
      </c>
      <c r="I239" s="420" t="n">
        <f aca="false">SUM(I237:I238)</f>
        <v>668</v>
      </c>
      <c r="J239" s="420" t="n">
        <f aca="false">SUM(J237:J238)</f>
        <v>649</v>
      </c>
      <c r="K239" s="420" t="n">
        <f aca="false">SUM(K237:K238)</f>
        <v>693</v>
      </c>
      <c r="L239" s="420" t="n">
        <f aca="false">SUM(L237:L238)</f>
        <v>555</v>
      </c>
      <c r="M239" s="420" t="n">
        <f aca="false">SUM(M237:M238)</f>
        <v>493</v>
      </c>
      <c r="N239" s="420" t="n">
        <f aca="false">SUM(N237:N238)</f>
        <v>186</v>
      </c>
      <c r="O239" s="420" t="n">
        <f aca="false">SUM(O237:O238)</f>
        <v>447</v>
      </c>
      <c r="P239" s="420" t="n">
        <f aca="false">SUM(P237:P238)</f>
        <v>528</v>
      </c>
      <c r="Q239" s="420" t="n">
        <f aca="false">SUM(Q237:Q238)</f>
        <v>466</v>
      </c>
      <c r="R239" s="421" t="n">
        <f aca="false">SUM(R237:R238)</f>
        <v>417</v>
      </c>
      <c r="S239" s="236" t="n">
        <f aca="false">SUM(S237:S238)</f>
        <v>6301</v>
      </c>
    </row>
    <row r="240" customFormat="false" ht="15" hidden="false" customHeight="true" outlineLevel="0" collapsed="false">
      <c r="B240" s="338"/>
      <c r="C240" s="225"/>
      <c r="D240" s="226"/>
      <c r="E240" s="237" t="s">
        <v>29</v>
      </c>
      <c r="F240" s="237"/>
      <c r="G240" s="427" t="n">
        <v>1338</v>
      </c>
      <c r="H240" s="428" t="n">
        <v>1619</v>
      </c>
      <c r="I240" s="428" t="n">
        <v>1577</v>
      </c>
      <c r="J240" s="428" t="n">
        <v>1587</v>
      </c>
      <c r="K240" s="428" t="n">
        <v>2001</v>
      </c>
      <c r="L240" s="428" t="n">
        <v>1649</v>
      </c>
      <c r="M240" s="428" t="n">
        <v>1708</v>
      </c>
      <c r="N240" s="428" t="n">
        <v>903</v>
      </c>
      <c r="O240" s="428" t="n">
        <v>1739</v>
      </c>
      <c r="P240" s="429" t="n">
        <v>2303</v>
      </c>
      <c r="Q240" s="429" t="n">
        <v>1917</v>
      </c>
      <c r="R240" s="430" t="n">
        <v>1503</v>
      </c>
      <c r="S240" s="80" t="n">
        <f aca="false">SUM(G240:R240)</f>
        <v>19844</v>
      </c>
    </row>
    <row r="241" customFormat="false" ht="15" hidden="false" customHeight="true" outlineLevel="0" collapsed="false">
      <c r="B241" s="338"/>
      <c r="C241" s="225"/>
      <c r="D241" s="226"/>
      <c r="E241" s="248" t="s">
        <v>28</v>
      </c>
      <c r="F241" s="269" t="s">
        <v>31</v>
      </c>
      <c r="G241" s="154" t="n">
        <v>13</v>
      </c>
      <c r="H241" s="156" t="n">
        <v>5</v>
      </c>
      <c r="I241" s="156" t="n">
        <v>1</v>
      </c>
      <c r="J241" s="156" t="n">
        <v>0</v>
      </c>
      <c r="K241" s="156" t="n">
        <v>2</v>
      </c>
      <c r="L241" s="156" t="n">
        <v>9</v>
      </c>
      <c r="M241" s="156" t="n">
        <v>9</v>
      </c>
      <c r="N241" s="156" t="n">
        <v>2</v>
      </c>
      <c r="O241" s="156" t="n">
        <v>8</v>
      </c>
      <c r="P241" s="156" t="n">
        <v>12</v>
      </c>
      <c r="Q241" s="156" t="n">
        <v>14</v>
      </c>
      <c r="R241" s="318" t="n">
        <v>15</v>
      </c>
      <c r="S241" s="231" t="n">
        <f aca="false">SUM(G241:R241)</f>
        <v>90</v>
      </c>
    </row>
    <row r="242" customFormat="false" ht="15" hidden="false" customHeight="true" outlineLevel="0" collapsed="false">
      <c r="B242" s="338"/>
      <c r="C242" s="225"/>
      <c r="D242" s="226"/>
      <c r="E242" s="248"/>
      <c r="F242" s="308" t="s">
        <v>32</v>
      </c>
      <c r="G242" s="167" t="n">
        <v>3557</v>
      </c>
      <c r="H242" s="60" t="n">
        <v>3794</v>
      </c>
      <c r="I242" s="60" t="n">
        <v>3272</v>
      </c>
      <c r="J242" s="60" t="n">
        <v>3224</v>
      </c>
      <c r="K242" s="60" t="n">
        <v>4090</v>
      </c>
      <c r="L242" s="60" t="n">
        <v>3456</v>
      </c>
      <c r="M242" s="60" t="n">
        <v>4325</v>
      </c>
      <c r="N242" s="60" t="n">
        <v>1892</v>
      </c>
      <c r="O242" s="60" t="n">
        <v>3255</v>
      </c>
      <c r="P242" s="60" t="n">
        <v>3558</v>
      </c>
      <c r="Q242" s="60" t="n">
        <v>3472</v>
      </c>
      <c r="R242" s="425" t="n">
        <v>2875</v>
      </c>
      <c r="S242" s="309" t="n">
        <f aca="false">SUM(G242:R242)</f>
        <v>40770</v>
      </c>
    </row>
    <row r="243" customFormat="false" ht="15" hidden="false" customHeight="true" outlineLevel="0" collapsed="false">
      <c r="B243" s="338"/>
      <c r="C243" s="225"/>
      <c r="D243" s="226"/>
      <c r="E243" s="248"/>
      <c r="F243" s="274" t="s">
        <v>33</v>
      </c>
      <c r="G243" s="167" t="n">
        <v>987</v>
      </c>
      <c r="H243" s="60" t="n">
        <v>983</v>
      </c>
      <c r="I243" s="60" t="n">
        <v>883</v>
      </c>
      <c r="J243" s="60" t="n">
        <v>908</v>
      </c>
      <c r="K243" s="60" t="n">
        <v>1019</v>
      </c>
      <c r="L243" s="60" t="n">
        <v>950</v>
      </c>
      <c r="M243" s="60" t="n">
        <v>1101</v>
      </c>
      <c r="N243" s="60" t="n">
        <v>543</v>
      </c>
      <c r="O243" s="60" t="n">
        <v>944</v>
      </c>
      <c r="P243" s="60" t="n">
        <v>1114</v>
      </c>
      <c r="Q243" s="60" t="n">
        <v>984</v>
      </c>
      <c r="R243" s="425" t="n">
        <v>867</v>
      </c>
      <c r="S243" s="279" t="n">
        <f aca="false">SUM(G243:R243)</f>
        <v>11283</v>
      </c>
    </row>
    <row r="244" customFormat="false" ht="15" hidden="false" customHeight="true" outlineLevel="0" collapsed="false">
      <c r="B244" s="338"/>
      <c r="C244" s="225"/>
      <c r="D244" s="226"/>
      <c r="E244" s="248"/>
      <c r="F244" s="242" t="s">
        <v>34</v>
      </c>
      <c r="G244" s="172" t="n">
        <v>25</v>
      </c>
      <c r="H244" s="69" t="n">
        <v>23</v>
      </c>
      <c r="I244" s="69" t="n">
        <v>20</v>
      </c>
      <c r="J244" s="69" t="n">
        <v>20</v>
      </c>
      <c r="K244" s="69" t="n">
        <v>22</v>
      </c>
      <c r="L244" s="69" t="n">
        <v>14</v>
      </c>
      <c r="M244" s="69" t="n">
        <v>20</v>
      </c>
      <c r="N244" s="69" t="n">
        <v>0</v>
      </c>
      <c r="O244" s="69" t="n">
        <v>41</v>
      </c>
      <c r="P244" s="69" t="n">
        <v>50</v>
      </c>
      <c r="Q244" s="69" t="n">
        <v>88</v>
      </c>
      <c r="R244" s="417" t="n">
        <v>73</v>
      </c>
      <c r="S244" s="246" t="n">
        <f aca="false">SUM(G244:R244)</f>
        <v>396</v>
      </c>
    </row>
    <row r="245" customFormat="false" ht="15" hidden="false" customHeight="true" outlineLevel="0" collapsed="false">
      <c r="B245" s="338"/>
      <c r="C245" s="225"/>
      <c r="D245" s="226"/>
      <c r="E245" s="248"/>
      <c r="F245" s="284" t="s">
        <v>22</v>
      </c>
      <c r="G245" s="313" t="n">
        <f aca="false">SUM(G241:G244)</f>
        <v>4582</v>
      </c>
      <c r="H245" s="314" t="n">
        <f aca="false">SUM(H241:H244)</f>
        <v>4805</v>
      </c>
      <c r="I245" s="314" t="n">
        <f aca="false">SUM(I241:I244)</f>
        <v>4176</v>
      </c>
      <c r="J245" s="314" t="n">
        <f aca="false">SUM(J241:J244)</f>
        <v>4152</v>
      </c>
      <c r="K245" s="314" t="n">
        <f aca="false">SUM(K241:K244)</f>
        <v>5133</v>
      </c>
      <c r="L245" s="314" t="n">
        <f aca="false">SUM(L241:L244)</f>
        <v>4429</v>
      </c>
      <c r="M245" s="314" t="n">
        <f aca="false">SUM(M241:M244)</f>
        <v>5455</v>
      </c>
      <c r="N245" s="314" t="n">
        <f aca="false">SUM(N241:N244)</f>
        <v>2437</v>
      </c>
      <c r="O245" s="314" t="n">
        <f aca="false">SUM(O241:O244)</f>
        <v>4248</v>
      </c>
      <c r="P245" s="314" t="n">
        <f aca="false">SUM(P241:P244)</f>
        <v>4734</v>
      </c>
      <c r="Q245" s="314" t="n">
        <f aca="false">SUM(Q241:Q244)</f>
        <v>4558</v>
      </c>
      <c r="R245" s="315" t="n">
        <f aca="false">SUM(R241:R244)</f>
        <v>3830</v>
      </c>
      <c r="S245" s="80" t="n">
        <f aca="false">SUM(S241:S244)</f>
        <v>52539</v>
      </c>
    </row>
    <row r="246" customFormat="false" ht="15" hidden="false" customHeight="true" outlineLevel="0" collapsed="false">
      <c r="B246" s="338"/>
      <c r="C246" s="225"/>
      <c r="D246" s="226"/>
      <c r="E246" s="312" t="s">
        <v>24</v>
      </c>
      <c r="F246" s="269" t="s">
        <v>31</v>
      </c>
      <c r="G246" s="48" t="n">
        <v>0</v>
      </c>
      <c r="H246" s="209" t="n">
        <v>0</v>
      </c>
      <c r="I246" s="209" t="n">
        <v>0</v>
      </c>
      <c r="J246" s="209" t="n">
        <v>4</v>
      </c>
      <c r="K246" s="209" t="n">
        <v>6</v>
      </c>
      <c r="L246" s="209" t="n">
        <v>3</v>
      </c>
      <c r="M246" s="209" t="n">
        <v>4</v>
      </c>
      <c r="N246" s="209" t="n">
        <v>2</v>
      </c>
      <c r="O246" s="209" t="n">
        <v>7</v>
      </c>
      <c r="P246" s="209" t="n">
        <v>6</v>
      </c>
      <c r="Q246" s="209" t="n">
        <v>7</v>
      </c>
      <c r="R246" s="187" t="n">
        <v>1</v>
      </c>
      <c r="S246" s="309" t="n">
        <f aca="false">SUM(G246:R246)</f>
        <v>40</v>
      </c>
    </row>
    <row r="247" customFormat="false" ht="15" hidden="false" customHeight="true" outlineLevel="0" collapsed="false">
      <c r="B247" s="338"/>
      <c r="C247" s="225"/>
      <c r="D247" s="226"/>
      <c r="E247" s="312"/>
      <c r="F247" s="308" t="s">
        <v>32</v>
      </c>
      <c r="G247" s="57" t="n">
        <v>1267</v>
      </c>
      <c r="H247" s="60" t="n">
        <v>1584</v>
      </c>
      <c r="I247" s="60" t="n">
        <v>1528</v>
      </c>
      <c r="J247" s="60" t="n">
        <v>1648</v>
      </c>
      <c r="K247" s="60" t="n">
        <v>1907</v>
      </c>
      <c r="L247" s="60" t="n">
        <v>1187</v>
      </c>
      <c r="M247" s="60" t="n">
        <v>1076</v>
      </c>
      <c r="N247" s="60" t="n">
        <v>697</v>
      </c>
      <c r="O247" s="60" t="n">
        <v>1085</v>
      </c>
      <c r="P247" s="60" t="n">
        <v>1542</v>
      </c>
      <c r="Q247" s="60" t="n">
        <v>1520</v>
      </c>
      <c r="R247" s="61" t="n">
        <v>1063</v>
      </c>
      <c r="S247" s="309" t="n">
        <f aca="false">SUM(G247:R247)</f>
        <v>16104</v>
      </c>
    </row>
    <row r="248" customFormat="false" ht="15" hidden="false" customHeight="true" outlineLevel="0" collapsed="false">
      <c r="B248" s="338"/>
      <c r="C248" s="225"/>
      <c r="D248" s="226"/>
      <c r="E248" s="312"/>
      <c r="F248" s="274" t="s">
        <v>33</v>
      </c>
      <c r="G248" s="57" t="n">
        <v>286</v>
      </c>
      <c r="H248" s="60" t="n">
        <v>342</v>
      </c>
      <c r="I248" s="60" t="n">
        <v>295</v>
      </c>
      <c r="J248" s="60" t="n">
        <v>262</v>
      </c>
      <c r="K248" s="60" t="n">
        <v>340</v>
      </c>
      <c r="L248" s="60" t="n">
        <v>159</v>
      </c>
      <c r="M248" s="60" t="n">
        <v>123</v>
      </c>
      <c r="N248" s="60" t="n">
        <v>42</v>
      </c>
      <c r="O248" s="60" t="n">
        <v>155</v>
      </c>
      <c r="P248" s="60" t="n">
        <v>184</v>
      </c>
      <c r="Q248" s="60" t="n">
        <v>106</v>
      </c>
      <c r="R248" s="61" t="n">
        <v>81</v>
      </c>
      <c r="S248" s="279" t="n">
        <f aca="false">SUM(G248:R248)</f>
        <v>2375</v>
      </c>
    </row>
    <row r="249" customFormat="false" ht="15" hidden="false" customHeight="true" outlineLevel="0" collapsed="false">
      <c r="B249" s="338"/>
      <c r="C249" s="225"/>
      <c r="D249" s="226"/>
      <c r="E249" s="312"/>
      <c r="F249" s="242" t="s">
        <v>34</v>
      </c>
      <c r="G249" s="57" t="n">
        <v>5</v>
      </c>
      <c r="H249" s="60" t="n">
        <v>20</v>
      </c>
      <c r="I249" s="60" t="n">
        <v>14</v>
      </c>
      <c r="J249" s="60" t="n">
        <v>18</v>
      </c>
      <c r="K249" s="60" t="n">
        <v>17</v>
      </c>
      <c r="L249" s="60" t="n">
        <v>22</v>
      </c>
      <c r="M249" s="60" t="n">
        <v>52</v>
      </c>
      <c r="N249" s="60" t="n">
        <v>39</v>
      </c>
      <c r="O249" s="60" t="n">
        <v>3</v>
      </c>
      <c r="P249" s="60" t="n">
        <v>0</v>
      </c>
      <c r="Q249" s="60" t="n">
        <v>1</v>
      </c>
      <c r="R249" s="61" t="n">
        <v>1</v>
      </c>
      <c r="S249" s="246" t="n">
        <f aca="false">SUM(G249:R249)</f>
        <v>192</v>
      </c>
    </row>
    <row r="250" customFormat="false" ht="15" hidden="false" customHeight="true" outlineLevel="0" collapsed="false">
      <c r="B250" s="338"/>
      <c r="C250" s="225"/>
      <c r="D250" s="226"/>
      <c r="E250" s="312"/>
      <c r="F250" s="388" t="s">
        <v>36</v>
      </c>
      <c r="G250" s="68" t="n">
        <v>6</v>
      </c>
      <c r="H250" s="69" t="n">
        <v>34</v>
      </c>
      <c r="I250" s="69" t="n">
        <v>28</v>
      </c>
      <c r="J250" s="69" t="n">
        <v>20</v>
      </c>
      <c r="K250" s="69" t="n">
        <v>2</v>
      </c>
      <c r="L250" s="69" t="n">
        <v>0</v>
      </c>
      <c r="M250" s="69" t="n">
        <v>0</v>
      </c>
      <c r="N250" s="69" t="n">
        <v>0</v>
      </c>
      <c r="O250" s="69" t="n">
        <v>18</v>
      </c>
      <c r="P250" s="69" t="n">
        <v>23</v>
      </c>
      <c r="Q250" s="69" t="n">
        <v>31</v>
      </c>
      <c r="R250" s="70" t="n">
        <v>22</v>
      </c>
      <c r="S250" s="246" t="n">
        <f aca="false">SUM(G250:R250)</f>
        <v>184</v>
      </c>
    </row>
    <row r="251" customFormat="false" ht="15" hidden="false" customHeight="true" outlineLevel="0" collapsed="false">
      <c r="B251" s="338"/>
      <c r="C251" s="225"/>
      <c r="D251" s="226"/>
      <c r="E251" s="312"/>
      <c r="F251" s="284" t="s">
        <v>22</v>
      </c>
      <c r="G251" s="313" t="n">
        <f aca="false">SUM(G246:G250)</f>
        <v>1564</v>
      </c>
      <c r="H251" s="314" t="n">
        <f aca="false">SUM(H246:H250)</f>
        <v>1980</v>
      </c>
      <c r="I251" s="314" t="n">
        <f aca="false">SUM(I246:I250)</f>
        <v>1865</v>
      </c>
      <c r="J251" s="314" t="n">
        <f aca="false">SUM(J246:J250)</f>
        <v>1952</v>
      </c>
      <c r="K251" s="314" t="n">
        <f aca="false">SUM(K246:K250)</f>
        <v>2272</v>
      </c>
      <c r="L251" s="314" t="n">
        <f aca="false">SUM(L246:L250)</f>
        <v>1371</v>
      </c>
      <c r="M251" s="314" t="n">
        <f aca="false">SUM(M246:M250)</f>
        <v>1255</v>
      </c>
      <c r="N251" s="314" t="n">
        <f aca="false">SUM(N246:N250)</f>
        <v>780</v>
      </c>
      <c r="O251" s="314" t="n">
        <f aca="false">SUM(O246:O250)</f>
        <v>1268</v>
      </c>
      <c r="P251" s="314" t="n">
        <f aca="false">SUM(P246:P250)</f>
        <v>1755</v>
      </c>
      <c r="Q251" s="314" t="n">
        <f aca="false">SUM(Q246:Q250)</f>
        <v>1665</v>
      </c>
      <c r="R251" s="315" t="n">
        <f aca="false">SUM(R246:R250)</f>
        <v>1168</v>
      </c>
      <c r="S251" s="80" t="n">
        <f aca="false">SUM(S246:S250)</f>
        <v>18895</v>
      </c>
    </row>
    <row r="252" customFormat="false" ht="15" hidden="false" customHeight="true" outlineLevel="0" collapsed="false">
      <c r="B252" s="338"/>
      <c r="C252" s="225"/>
      <c r="D252" s="226"/>
      <c r="E252" s="251" t="s">
        <v>84</v>
      </c>
      <c r="F252" s="251"/>
      <c r="G252" s="252" t="n">
        <f aca="false">SUM(G234:G250)-G245-G239</f>
        <v>16457</v>
      </c>
      <c r="H252" s="253" t="n">
        <f aca="false">SUM(H234:H250)-H245-H239</f>
        <v>16956</v>
      </c>
      <c r="I252" s="253" t="n">
        <f aca="false">SUM(I234:I250)-I245-I239</f>
        <v>16621</v>
      </c>
      <c r="J252" s="253" t="n">
        <f aca="false">SUM(J234:J250)-J245-J239</f>
        <v>16206</v>
      </c>
      <c r="K252" s="253" t="n">
        <f aca="false">SUM(K234:K250)-K245-K239</f>
        <v>19882</v>
      </c>
      <c r="L252" s="253" t="n">
        <f aca="false">SUM(L234:L250)-L245-L239</f>
        <v>16719</v>
      </c>
      <c r="M252" s="253" t="n">
        <f aca="false">SUM(M234:M250)-M245-M239</f>
        <v>18101</v>
      </c>
      <c r="N252" s="253" t="n">
        <f aca="false">SUM(N234:N250)-N245-N239</f>
        <v>9653</v>
      </c>
      <c r="O252" s="253" t="n">
        <f aca="false">SUM(O234:O250)-O245-O239</f>
        <v>17466</v>
      </c>
      <c r="P252" s="253" t="n">
        <f aca="false">SUM(P234:P250)-P245-P239</f>
        <v>19428</v>
      </c>
      <c r="Q252" s="253" t="n">
        <f aca="false">SUM(Q234:Q250)-Q245-Q239</f>
        <v>17576</v>
      </c>
      <c r="R252" s="254" t="n">
        <f aca="false">SUM(R234:R250)-R245-R239</f>
        <v>15301</v>
      </c>
      <c r="S252" s="80" t="n">
        <f aca="false">SUM(G252:R252)</f>
        <v>200366</v>
      </c>
    </row>
    <row r="253" customFormat="false" ht="7.5" hidden="false" customHeight="true" outlineLevel="0" collapsed="false">
      <c r="B253" s="338"/>
      <c r="C253" s="225"/>
      <c r="D253" s="256"/>
      <c r="E253" s="256"/>
      <c r="F253" s="256"/>
      <c r="G253" s="256"/>
      <c r="H253" s="256"/>
      <c r="I253" s="256"/>
      <c r="J253" s="256"/>
      <c r="K253" s="256"/>
      <c r="L253" s="256"/>
      <c r="M253" s="256"/>
      <c r="N253" s="256"/>
      <c r="O253" s="256"/>
      <c r="P253" s="256"/>
      <c r="Q253" s="256"/>
      <c r="R253" s="256"/>
      <c r="S253" s="256"/>
    </row>
    <row r="254" customFormat="false" ht="15" hidden="false" customHeight="true" outlineLevel="0" collapsed="false">
      <c r="B254" s="338"/>
      <c r="C254" s="225"/>
      <c r="D254" s="226" t="s">
        <v>114</v>
      </c>
      <c r="E254" s="227" t="s">
        <v>81</v>
      </c>
      <c r="F254" s="227"/>
      <c r="G254" s="60" t="n">
        <v>1575</v>
      </c>
      <c r="H254" s="60" t="n">
        <v>1447</v>
      </c>
      <c r="I254" s="60" t="n">
        <v>1629</v>
      </c>
      <c r="J254" s="60" t="n">
        <v>1459</v>
      </c>
      <c r="K254" s="60" t="n">
        <v>1571</v>
      </c>
      <c r="L254" s="60" t="n">
        <v>1754</v>
      </c>
      <c r="M254" s="60" t="n">
        <v>1948</v>
      </c>
      <c r="N254" s="60" t="n">
        <v>1241</v>
      </c>
      <c r="O254" s="60" t="n">
        <v>1791</v>
      </c>
      <c r="P254" s="60" t="n">
        <v>1826</v>
      </c>
      <c r="Q254" s="60" t="n">
        <v>1641</v>
      </c>
      <c r="R254" s="60" t="n">
        <v>1532</v>
      </c>
      <c r="S254" s="231" t="n">
        <f aca="false">SUM(G254:R254)</f>
        <v>19414</v>
      </c>
    </row>
    <row r="255" customFormat="false" ht="15" hidden="false" customHeight="true" outlineLevel="0" collapsed="false">
      <c r="B255" s="338"/>
      <c r="C255" s="225"/>
      <c r="D255" s="226"/>
      <c r="E255" s="232" t="s">
        <v>82</v>
      </c>
      <c r="F255" s="232"/>
      <c r="G255" s="69" t="n">
        <v>62</v>
      </c>
      <c r="H255" s="69" t="n">
        <v>73</v>
      </c>
      <c r="I255" s="69" t="n">
        <v>128</v>
      </c>
      <c r="J255" s="69" t="n">
        <v>74</v>
      </c>
      <c r="K255" s="69" t="n">
        <v>86</v>
      </c>
      <c r="L255" s="69" t="n">
        <v>81</v>
      </c>
      <c r="M255" s="69" t="n">
        <v>67</v>
      </c>
      <c r="N255" s="69" t="n">
        <v>65</v>
      </c>
      <c r="O255" s="69" t="n">
        <v>91</v>
      </c>
      <c r="P255" s="69" t="n">
        <v>97</v>
      </c>
      <c r="Q255" s="69" t="n">
        <v>87</v>
      </c>
      <c r="R255" s="69" t="n">
        <v>212</v>
      </c>
      <c r="S255" s="236" t="n">
        <f aca="false">SUM(G255:R255)</f>
        <v>1123</v>
      </c>
    </row>
    <row r="256" customFormat="false" ht="15" hidden="false" customHeight="true" outlineLevel="0" collapsed="false">
      <c r="B256" s="338"/>
      <c r="C256" s="225"/>
      <c r="D256" s="226"/>
      <c r="E256" s="248" t="s">
        <v>28</v>
      </c>
      <c r="F256" s="269" t="s">
        <v>31</v>
      </c>
      <c r="G256" s="154" t="n">
        <v>3</v>
      </c>
      <c r="H256" s="156" t="n">
        <v>4</v>
      </c>
      <c r="I256" s="156" t="n">
        <v>5</v>
      </c>
      <c r="J256" s="156" t="n">
        <v>3</v>
      </c>
      <c r="K256" s="156" t="n">
        <v>3</v>
      </c>
      <c r="L256" s="156" t="n">
        <v>5</v>
      </c>
      <c r="M256" s="156" t="n">
        <v>1</v>
      </c>
      <c r="N256" s="156" t="n">
        <v>0</v>
      </c>
      <c r="O256" s="156" t="n">
        <v>0</v>
      </c>
      <c r="P256" s="156" t="n">
        <v>2</v>
      </c>
      <c r="Q256" s="156" t="n">
        <v>2</v>
      </c>
      <c r="R256" s="318" t="n">
        <v>6</v>
      </c>
      <c r="S256" s="231" t="n">
        <f aca="false">SUM(G256:R256)</f>
        <v>34</v>
      </c>
    </row>
    <row r="257" customFormat="false" ht="15" hidden="false" customHeight="true" outlineLevel="0" collapsed="false">
      <c r="B257" s="338"/>
      <c r="C257" s="225"/>
      <c r="D257" s="226"/>
      <c r="E257" s="248"/>
      <c r="F257" s="308" t="s">
        <v>32</v>
      </c>
      <c r="G257" s="167" t="n">
        <v>45</v>
      </c>
      <c r="H257" s="60" t="n">
        <v>44</v>
      </c>
      <c r="I257" s="60" t="n">
        <v>115</v>
      </c>
      <c r="J257" s="60" t="n">
        <v>58</v>
      </c>
      <c r="K257" s="60" t="n">
        <v>45</v>
      </c>
      <c r="L257" s="60" t="n">
        <v>63</v>
      </c>
      <c r="M257" s="60" t="n">
        <v>62</v>
      </c>
      <c r="N257" s="60" t="n">
        <v>23</v>
      </c>
      <c r="O257" s="60" t="n">
        <v>57</v>
      </c>
      <c r="P257" s="60" t="n">
        <v>43</v>
      </c>
      <c r="Q257" s="60" t="n">
        <v>66</v>
      </c>
      <c r="R257" s="425" t="n">
        <v>56</v>
      </c>
      <c r="S257" s="309" t="n">
        <f aca="false">SUM(G257:R257)</f>
        <v>677</v>
      </c>
    </row>
    <row r="258" customFormat="false" ht="15" hidden="false" customHeight="true" outlineLevel="0" collapsed="false">
      <c r="B258" s="338"/>
      <c r="C258" s="225"/>
      <c r="D258" s="226"/>
      <c r="E258" s="248"/>
      <c r="F258" s="274" t="s">
        <v>33</v>
      </c>
      <c r="G258" s="167" t="n">
        <v>1271</v>
      </c>
      <c r="H258" s="60" t="n">
        <v>1279</v>
      </c>
      <c r="I258" s="60" t="n">
        <v>1195</v>
      </c>
      <c r="J258" s="60" t="n">
        <v>1155</v>
      </c>
      <c r="K258" s="60" t="n">
        <v>1275</v>
      </c>
      <c r="L258" s="60" t="n">
        <v>1213</v>
      </c>
      <c r="M258" s="60" t="n">
        <v>1397</v>
      </c>
      <c r="N258" s="60" t="n">
        <v>679</v>
      </c>
      <c r="O258" s="60" t="n">
        <v>1208</v>
      </c>
      <c r="P258" s="60" t="n">
        <v>1347</v>
      </c>
      <c r="Q258" s="60" t="n">
        <v>1226</v>
      </c>
      <c r="R258" s="425" t="n">
        <v>1108</v>
      </c>
      <c r="S258" s="279" t="n">
        <f aca="false">SUM(G258:R258)</f>
        <v>14353</v>
      </c>
    </row>
    <row r="259" customFormat="false" ht="15" hidden="false" customHeight="true" outlineLevel="0" collapsed="false">
      <c r="B259" s="338"/>
      <c r="C259" s="225"/>
      <c r="D259" s="226"/>
      <c r="E259" s="248"/>
      <c r="F259" s="242" t="s">
        <v>34</v>
      </c>
      <c r="G259" s="172" t="n">
        <v>19</v>
      </c>
      <c r="H259" s="69" t="n">
        <v>17</v>
      </c>
      <c r="I259" s="69" t="n">
        <v>28</v>
      </c>
      <c r="J259" s="69" t="n">
        <v>28</v>
      </c>
      <c r="K259" s="69" t="n">
        <v>32</v>
      </c>
      <c r="L259" s="69" t="n">
        <v>23</v>
      </c>
      <c r="M259" s="69" t="n">
        <v>45</v>
      </c>
      <c r="N259" s="69" t="n">
        <v>1</v>
      </c>
      <c r="O259" s="69" t="n">
        <v>29</v>
      </c>
      <c r="P259" s="69" t="n">
        <v>29</v>
      </c>
      <c r="Q259" s="69" t="n">
        <v>64</v>
      </c>
      <c r="R259" s="417" t="n">
        <v>59</v>
      </c>
      <c r="S259" s="246" t="n">
        <f aca="false">SUM(G259:R259)</f>
        <v>374</v>
      </c>
    </row>
    <row r="260" customFormat="false" ht="15" hidden="false" customHeight="true" outlineLevel="0" collapsed="false">
      <c r="B260" s="338"/>
      <c r="C260" s="225"/>
      <c r="D260" s="226"/>
      <c r="E260" s="248"/>
      <c r="F260" s="284" t="s">
        <v>22</v>
      </c>
      <c r="G260" s="313" t="n">
        <f aca="false">SUM(G256:G259)</f>
        <v>1338</v>
      </c>
      <c r="H260" s="314" t="n">
        <f aca="false">SUM(H256:H259)</f>
        <v>1344</v>
      </c>
      <c r="I260" s="314" t="n">
        <f aca="false">SUM(I256:I259)</f>
        <v>1343</v>
      </c>
      <c r="J260" s="314" t="n">
        <f aca="false">SUM(J256:J259)</f>
        <v>1244</v>
      </c>
      <c r="K260" s="314" t="n">
        <f aca="false">SUM(K256:K259)</f>
        <v>1355</v>
      </c>
      <c r="L260" s="314" t="n">
        <f aca="false">SUM(L256:L259)</f>
        <v>1304</v>
      </c>
      <c r="M260" s="314" t="n">
        <f aca="false">SUM(M256:M259)</f>
        <v>1505</v>
      </c>
      <c r="N260" s="314" t="n">
        <f aca="false">SUM(N256:N259)</f>
        <v>703</v>
      </c>
      <c r="O260" s="314" t="n">
        <f aca="false">SUM(O256:O259)</f>
        <v>1294</v>
      </c>
      <c r="P260" s="314" t="n">
        <f aca="false">SUM(P256:P259)</f>
        <v>1421</v>
      </c>
      <c r="Q260" s="314" t="n">
        <f aca="false">SUM(Q256:Q259)</f>
        <v>1358</v>
      </c>
      <c r="R260" s="315" t="n">
        <f aca="false">SUM(R256:R259)</f>
        <v>1229</v>
      </c>
      <c r="S260" s="80" t="n">
        <f aca="false">SUM(S256:S259)</f>
        <v>15438</v>
      </c>
    </row>
    <row r="261" customFormat="false" ht="15" hidden="false" customHeight="true" outlineLevel="0" collapsed="false">
      <c r="B261" s="338"/>
      <c r="C261" s="225"/>
      <c r="D261" s="226"/>
      <c r="E261" s="248" t="s">
        <v>24</v>
      </c>
      <c r="F261" s="431" t="s">
        <v>31</v>
      </c>
      <c r="G261" s="209" t="n">
        <v>0</v>
      </c>
      <c r="H261" s="209" t="n">
        <v>0</v>
      </c>
      <c r="I261" s="209" t="n">
        <v>0</v>
      </c>
      <c r="J261" s="209" t="n">
        <v>0</v>
      </c>
      <c r="K261" s="209" t="n">
        <v>0</v>
      </c>
      <c r="L261" s="209" t="n">
        <v>0</v>
      </c>
      <c r="M261" s="209" t="n">
        <v>0</v>
      </c>
      <c r="N261" s="209" t="n">
        <v>0</v>
      </c>
      <c r="O261" s="209" t="n">
        <v>1</v>
      </c>
      <c r="P261" s="209" t="n">
        <v>0</v>
      </c>
      <c r="Q261" s="209" t="n">
        <v>0</v>
      </c>
      <c r="R261" s="209" t="n">
        <v>2</v>
      </c>
      <c r="S261" s="309" t="n">
        <f aca="false">SUM(G261:R261)</f>
        <v>3</v>
      </c>
    </row>
    <row r="262" customFormat="false" ht="15" hidden="false" customHeight="true" outlineLevel="0" collapsed="false">
      <c r="B262" s="338"/>
      <c r="C262" s="225"/>
      <c r="D262" s="226"/>
      <c r="E262" s="248"/>
      <c r="F262" s="432" t="s">
        <v>32</v>
      </c>
      <c r="G262" s="60" t="n">
        <v>11</v>
      </c>
      <c r="H262" s="60" t="n">
        <v>11</v>
      </c>
      <c r="I262" s="60" t="n">
        <v>32</v>
      </c>
      <c r="J262" s="60" t="n">
        <v>23</v>
      </c>
      <c r="K262" s="60" t="n">
        <v>19</v>
      </c>
      <c r="L262" s="60" t="n">
        <v>24</v>
      </c>
      <c r="M262" s="60" t="n">
        <v>7</v>
      </c>
      <c r="N262" s="60" t="n">
        <v>6</v>
      </c>
      <c r="O262" s="60" t="n">
        <v>16</v>
      </c>
      <c r="P262" s="60" t="n">
        <v>20</v>
      </c>
      <c r="Q262" s="60" t="n">
        <v>31</v>
      </c>
      <c r="R262" s="60" t="n">
        <v>18</v>
      </c>
      <c r="S262" s="309" t="n">
        <f aca="false">SUM(G262:R262)</f>
        <v>218</v>
      </c>
    </row>
    <row r="263" customFormat="false" ht="15" hidden="false" customHeight="true" outlineLevel="0" collapsed="false">
      <c r="B263" s="338"/>
      <c r="C263" s="225"/>
      <c r="D263" s="226"/>
      <c r="E263" s="248"/>
      <c r="F263" s="433" t="s">
        <v>33</v>
      </c>
      <c r="G263" s="60" t="n">
        <v>286</v>
      </c>
      <c r="H263" s="60" t="n">
        <v>311</v>
      </c>
      <c r="I263" s="60" t="n">
        <v>294</v>
      </c>
      <c r="J263" s="60" t="n">
        <v>273</v>
      </c>
      <c r="K263" s="60" t="n">
        <v>302</v>
      </c>
      <c r="L263" s="60" t="n">
        <v>226</v>
      </c>
      <c r="M263" s="60" t="n">
        <v>198</v>
      </c>
      <c r="N263" s="60" t="n">
        <v>57</v>
      </c>
      <c r="O263" s="60" t="n">
        <v>270</v>
      </c>
      <c r="P263" s="60" t="n">
        <v>293</v>
      </c>
      <c r="Q263" s="60" t="n">
        <v>184</v>
      </c>
      <c r="R263" s="60" t="n">
        <v>141</v>
      </c>
      <c r="S263" s="279" t="n">
        <f aca="false">SUM(G263:R263)</f>
        <v>2835</v>
      </c>
    </row>
    <row r="264" customFormat="false" ht="15" hidden="false" customHeight="true" outlineLevel="0" collapsed="false">
      <c r="B264" s="338"/>
      <c r="C264" s="225"/>
      <c r="D264" s="226"/>
      <c r="E264" s="248"/>
      <c r="F264" s="346" t="s">
        <v>34</v>
      </c>
      <c r="G264" s="60" t="n">
        <v>5</v>
      </c>
      <c r="H264" s="60" t="n">
        <v>38</v>
      </c>
      <c r="I264" s="60" t="n">
        <v>28</v>
      </c>
      <c r="J264" s="60" t="n">
        <v>36</v>
      </c>
      <c r="K264" s="60" t="n">
        <v>34</v>
      </c>
      <c r="L264" s="60" t="n">
        <v>33</v>
      </c>
      <c r="M264" s="60" t="n">
        <v>73</v>
      </c>
      <c r="N264" s="60" t="n">
        <v>42</v>
      </c>
      <c r="O264" s="60" t="n">
        <v>3</v>
      </c>
      <c r="P264" s="60" t="n">
        <v>0</v>
      </c>
      <c r="Q264" s="60" t="n">
        <v>0</v>
      </c>
      <c r="R264" s="60" t="n">
        <v>1</v>
      </c>
      <c r="S264" s="246" t="n">
        <f aca="false">SUM(G264:R264)</f>
        <v>293</v>
      </c>
    </row>
    <row r="265" customFormat="false" ht="15" hidden="false" customHeight="true" outlineLevel="0" collapsed="false">
      <c r="B265" s="338"/>
      <c r="C265" s="225"/>
      <c r="D265" s="226"/>
      <c r="E265" s="248"/>
      <c r="F265" s="346" t="s">
        <v>36</v>
      </c>
      <c r="G265" s="60" t="n">
        <v>3</v>
      </c>
      <c r="H265" s="60" t="n">
        <v>23</v>
      </c>
      <c r="I265" s="60" t="n">
        <v>20</v>
      </c>
      <c r="J265" s="60" t="n">
        <v>12</v>
      </c>
      <c r="K265" s="60" t="n">
        <v>0</v>
      </c>
      <c r="L265" s="60" t="n">
        <v>0</v>
      </c>
      <c r="M265" s="60" t="n">
        <v>0</v>
      </c>
      <c r="N265" s="60" t="n">
        <v>0</v>
      </c>
      <c r="O265" s="60" t="n">
        <v>18</v>
      </c>
      <c r="P265" s="60" t="n">
        <v>22</v>
      </c>
      <c r="Q265" s="60" t="n">
        <v>41</v>
      </c>
      <c r="R265" s="60" t="n">
        <v>20</v>
      </c>
      <c r="S265" s="246" t="n">
        <f aca="false">SUM(G265:R265)</f>
        <v>159</v>
      </c>
    </row>
    <row r="266" customFormat="false" ht="15" hidden="false" customHeight="true" outlineLevel="0" collapsed="false">
      <c r="B266" s="338"/>
      <c r="C266" s="225"/>
      <c r="D266" s="226"/>
      <c r="E266" s="248"/>
      <c r="F266" s="434" t="s">
        <v>39</v>
      </c>
      <c r="G266" s="341" t="n">
        <v>34</v>
      </c>
      <c r="H266" s="423" t="n">
        <v>2</v>
      </c>
      <c r="I266" s="423" t="n">
        <v>0</v>
      </c>
      <c r="J266" s="423" t="n">
        <v>0</v>
      </c>
      <c r="K266" s="423" t="n">
        <v>0</v>
      </c>
      <c r="L266" s="423" t="n">
        <v>0</v>
      </c>
      <c r="M266" s="423" t="n">
        <v>0</v>
      </c>
      <c r="N266" s="423" t="n">
        <v>0</v>
      </c>
      <c r="O266" s="423" t="n">
        <v>0</v>
      </c>
      <c r="P266" s="423" t="n">
        <v>0</v>
      </c>
      <c r="Q266" s="423" t="n">
        <v>0</v>
      </c>
      <c r="R266" s="435" t="n">
        <v>0</v>
      </c>
      <c r="S266" s="246" t="n">
        <f aca="false">SUM(G266:R266)</f>
        <v>36</v>
      </c>
    </row>
    <row r="267" customFormat="false" ht="15" hidden="false" customHeight="true" outlineLevel="0" collapsed="false">
      <c r="B267" s="338"/>
      <c r="C267" s="225"/>
      <c r="D267" s="226"/>
      <c r="E267" s="248"/>
      <c r="F267" s="284" t="s">
        <v>22</v>
      </c>
      <c r="G267" s="313" t="n">
        <f aca="false">SUM(G261:G266)</f>
        <v>339</v>
      </c>
      <c r="H267" s="314" t="n">
        <f aca="false">SUM(H261:H266)</f>
        <v>385</v>
      </c>
      <c r="I267" s="314" t="n">
        <f aca="false">SUM(I261:I266)</f>
        <v>374</v>
      </c>
      <c r="J267" s="314" t="n">
        <f aca="false">SUM(J261:J266)</f>
        <v>344</v>
      </c>
      <c r="K267" s="314" t="n">
        <f aca="false">SUM(K261:K266)</f>
        <v>355</v>
      </c>
      <c r="L267" s="314" t="n">
        <f aca="false">SUM(L261:L266)</f>
        <v>283</v>
      </c>
      <c r="M267" s="314" t="n">
        <f aca="false">SUM(M261:M266)</f>
        <v>278</v>
      </c>
      <c r="N267" s="314" t="n">
        <f aca="false">SUM(N261:N266)</f>
        <v>105</v>
      </c>
      <c r="O267" s="314" t="n">
        <f aca="false">SUM(O261:O266)</f>
        <v>308</v>
      </c>
      <c r="P267" s="314" t="n">
        <f aca="false">SUM(P261:P266)</f>
        <v>335</v>
      </c>
      <c r="Q267" s="314" t="n">
        <f aca="false">SUM(Q261:Q266)</f>
        <v>256</v>
      </c>
      <c r="R267" s="315" t="n">
        <f aca="false">SUM(R261:R266)</f>
        <v>182</v>
      </c>
      <c r="S267" s="80" t="n">
        <f aca="false">SUM(S261:S266)</f>
        <v>3544</v>
      </c>
    </row>
    <row r="268" customFormat="false" ht="15" hidden="false" customHeight="true" outlineLevel="0" collapsed="false">
      <c r="B268" s="338"/>
      <c r="C268" s="225"/>
      <c r="D268" s="226"/>
      <c r="E268" s="251" t="s">
        <v>84</v>
      </c>
      <c r="F268" s="251"/>
      <c r="G268" s="252" t="n">
        <f aca="false">SUM(G254:G266)-G260</f>
        <v>3314</v>
      </c>
      <c r="H268" s="253" t="n">
        <f aca="false">SUM(H254:H266)-H260</f>
        <v>3249</v>
      </c>
      <c r="I268" s="253" t="n">
        <f aca="false">SUM(I254:I266)-I260</f>
        <v>3474</v>
      </c>
      <c r="J268" s="253" t="n">
        <f aca="false">SUM(J254:J266)-J260</f>
        <v>3121</v>
      </c>
      <c r="K268" s="253" t="n">
        <f aca="false">SUM(K254:K266)-K260</f>
        <v>3367</v>
      </c>
      <c r="L268" s="253" t="n">
        <f aca="false">SUM(L254:L266)-L260</f>
        <v>3422</v>
      </c>
      <c r="M268" s="253" t="n">
        <f aca="false">SUM(M254:M266)-M260</f>
        <v>3798</v>
      </c>
      <c r="N268" s="253" t="n">
        <f aca="false">SUM(N254:N266)-N260</f>
        <v>2114</v>
      </c>
      <c r="O268" s="253" t="n">
        <f aca="false">SUM(O254:O266)-O260</f>
        <v>3484</v>
      </c>
      <c r="P268" s="253" t="n">
        <f aca="false">SUM(P254:P266)-P260</f>
        <v>3679</v>
      </c>
      <c r="Q268" s="253" t="n">
        <f aca="false">SUM(Q254:Q266)-Q260</f>
        <v>3342</v>
      </c>
      <c r="R268" s="254" t="n">
        <f aca="false">SUM(R254:R266)-R260</f>
        <v>3155</v>
      </c>
      <c r="S268" s="80" t="n">
        <f aca="false">SUM(G268:R268)</f>
        <v>39519</v>
      </c>
    </row>
    <row r="269" customFormat="false" ht="7.5" hidden="false" customHeight="true" outlineLevel="0" collapsed="false">
      <c r="B269" s="338"/>
      <c r="C269" s="225"/>
      <c r="D269" s="256"/>
      <c r="E269" s="256"/>
      <c r="F269" s="256"/>
      <c r="G269" s="256"/>
      <c r="H269" s="256"/>
      <c r="I269" s="256"/>
      <c r="J269" s="256"/>
      <c r="K269" s="256"/>
      <c r="L269" s="256"/>
      <c r="M269" s="256"/>
      <c r="N269" s="256"/>
      <c r="O269" s="256"/>
      <c r="P269" s="256"/>
      <c r="Q269" s="256"/>
      <c r="R269" s="256"/>
      <c r="S269" s="256"/>
    </row>
    <row r="270" customFormat="false" ht="15" hidden="false" customHeight="true" outlineLevel="0" collapsed="false">
      <c r="B270" s="338"/>
      <c r="C270" s="225"/>
      <c r="D270" s="226" t="s">
        <v>115</v>
      </c>
      <c r="E270" s="227" t="s">
        <v>81</v>
      </c>
      <c r="F270" s="227"/>
      <c r="G270" s="347" t="n">
        <v>22268</v>
      </c>
      <c r="H270" s="347" t="n">
        <v>20382</v>
      </c>
      <c r="I270" s="347" t="n">
        <v>24457</v>
      </c>
      <c r="J270" s="347" t="n">
        <v>18826</v>
      </c>
      <c r="K270" s="347" t="n">
        <v>22024</v>
      </c>
      <c r="L270" s="347" t="n">
        <v>19871</v>
      </c>
      <c r="M270" s="347" t="n">
        <v>21263</v>
      </c>
      <c r="N270" s="347" t="n">
        <v>13062</v>
      </c>
      <c r="O270" s="347" t="n">
        <v>19461</v>
      </c>
      <c r="P270" s="347" t="n">
        <v>20091</v>
      </c>
      <c r="Q270" s="347" t="n">
        <v>20183</v>
      </c>
      <c r="R270" s="347" t="n">
        <v>21266</v>
      </c>
      <c r="S270" s="231" t="n">
        <f aca="false">SUM(G270:R270)</f>
        <v>243154</v>
      </c>
    </row>
    <row r="271" customFormat="false" ht="15" hidden="false" customHeight="true" outlineLevel="0" collapsed="false">
      <c r="B271" s="338"/>
      <c r="C271" s="225"/>
      <c r="D271" s="226"/>
      <c r="E271" s="232" t="s">
        <v>82</v>
      </c>
      <c r="F271" s="232"/>
      <c r="G271" s="347" t="n">
        <v>8687</v>
      </c>
      <c r="H271" s="347" t="n">
        <v>8026</v>
      </c>
      <c r="I271" s="347" t="n">
        <v>10016</v>
      </c>
      <c r="J271" s="347" t="n">
        <v>6950</v>
      </c>
      <c r="K271" s="347" t="n">
        <v>9096</v>
      </c>
      <c r="L271" s="347" t="n">
        <v>8040</v>
      </c>
      <c r="M271" s="347" t="n">
        <v>7408</v>
      </c>
      <c r="N271" s="347" t="n">
        <v>4450</v>
      </c>
      <c r="O271" s="347" t="n">
        <v>6725</v>
      </c>
      <c r="P271" s="347" t="n">
        <v>8132</v>
      </c>
      <c r="Q271" s="347" t="n">
        <v>8212</v>
      </c>
      <c r="R271" s="347" t="n">
        <v>8130</v>
      </c>
      <c r="S271" s="236" t="n">
        <f aca="false">SUM(G271:R271)</f>
        <v>93872</v>
      </c>
    </row>
    <row r="272" customFormat="false" ht="15" hidden="false" customHeight="true" outlineLevel="0" collapsed="false">
      <c r="B272" s="338"/>
      <c r="C272" s="225"/>
      <c r="D272" s="226"/>
      <c r="E272" s="237" t="s">
        <v>29</v>
      </c>
      <c r="F272" s="237"/>
      <c r="G272" s="427" t="n">
        <v>1963</v>
      </c>
      <c r="H272" s="428" t="n">
        <v>1818</v>
      </c>
      <c r="I272" s="428" t="n">
        <v>1822</v>
      </c>
      <c r="J272" s="428" t="n">
        <v>1621</v>
      </c>
      <c r="K272" s="428" t="n">
        <v>1808</v>
      </c>
      <c r="L272" s="428" t="n">
        <v>1582</v>
      </c>
      <c r="M272" s="428" t="n">
        <v>1549</v>
      </c>
      <c r="N272" s="428" t="n">
        <v>1087</v>
      </c>
      <c r="O272" s="428" t="n">
        <v>1640</v>
      </c>
      <c r="P272" s="429" t="n">
        <v>1817</v>
      </c>
      <c r="Q272" s="429" t="n">
        <v>1587</v>
      </c>
      <c r="R272" s="430" t="n">
        <v>1385</v>
      </c>
      <c r="S272" s="268" t="n">
        <f aca="false">SUM(G272:R272)</f>
        <v>19679</v>
      </c>
    </row>
    <row r="273" customFormat="false" ht="15" hidden="false" customHeight="true" outlineLevel="0" collapsed="false">
      <c r="B273" s="338"/>
      <c r="C273" s="225"/>
      <c r="D273" s="226"/>
      <c r="E273" s="248" t="s">
        <v>28</v>
      </c>
      <c r="F273" s="308" t="s">
        <v>31</v>
      </c>
      <c r="G273" s="60" t="n">
        <v>10</v>
      </c>
      <c r="H273" s="60" t="n">
        <v>9</v>
      </c>
      <c r="I273" s="60" t="n">
        <v>14</v>
      </c>
      <c r="J273" s="60" t="n">
        <v>13</v>
      </c>
      <c r="K273" s="60" t="n">
        <v>9</v>
      </c>
      <c r="L273" s="60" t="n">
        <v>12</v>
      </c>
      <c r="M273" s="60" t="n">
        <v>14</v>
      </c>
      <c r="N273" s="60" t="n">
        <v>6</v>
      </c>
      <c r="O273" s="60" t="n">
        <v>19</v>
      </c>
      <c r="P273" s="60" t="n">
        <v>37</v>
      </c>
      <c r="Q273" s="60" t="n">
        <v>19</v>
      </c>
      <c r="R273" s="60" t="n">
        <v>22</v>
      </c>
      <c r="S273" s="231" t="n">
        <f aca="false">SUM(G273:R273)</f>
        <v>184</v>
      </c>
    </row>
    <row r="274" customFormat="false" ht="15" hidden="false" customHeight="true" outlineLevel="0" collapsed="false">
      <c r="B274" s="338"/>
      <c r="C274" s="225"/>
      <c r="D274" s="226"/>
      <c r="E274" s="248"/>
      <c r="F274" s="308" t="s">
        <v>32</v>
      </c>
      <c r="G274" s="60" t="n">
        <v>4569</v>
      </c>
      <c r="H274" s="60" t="n">
        <v>4700</v>
      </c>
      <c r="I274" s="60" t="n">
        <v>4544</v>
      </c>
      <c r="J274" s="60" t="n">
        <v>4116</v>
      </c>
      <c r="K274" s="60" t="n">
        <v>5164</v>
      </c>
      <c r="L274" s="60" t="n">
        <v>4355</v>
      </c>
      <c r="M274" s="60" t="n">
        <v>4549</v>
      </c>
      <c r="N274" s="60" t="n">
        <v>2282</v>
      </c>
      <c r="O274" s="60" t="n">
        <v>4017</v>
      </c>
      <c r="P274" s="60" t="n">
        <v>4790</v>
      </c>
      <c r="Q274" s="60" t="n">
        <v>4792</v>
      </c>
      <c r="R274" s="60" t="n">
        <v>4493</v>
      </c>
      <c r="S274" s="309" t="n">
        <f aca="false">SUM(G274:R274)</f>
        <v>52371</v>
      </c>
    </row>
    <row r="275" customFormat="false" ht="15" hidden="false" customHeight="true" outlineLevel="0" collapsed="false">
      <c r="B275" s="338"/>
      <c r="C275" s="225"/>
      <c r="D275" s="226"/>
      <c r="E275" s="248"/>
      <c r="F275" s="274" t="s">
        <v>33</v>
      </c>
      <c r="G275" s="60" t="n">
        <v>264</v>
      </c>
      <c r="H275" s="60" t="n">
        <v>257</v>
      </c>
      <c r="I275" s="60" t="n">
        <v>359</v>
      </c>
      <c r="J275" s="60" t="n">
        <v>306</v>
      </c>
      <c r="K275" s="60" t="n">
        <v>346</v>
      </c>
      <c r="L275" s="60" t="n">
        <v>310</v>
      </c>
      <c r="M275" s="60" t="n">
        <v>363</v>
      </c>
      <c r="N275" s="60" t="n">
        <v>130</v>
      </c>
      <c r="O275" s="60" t="n">
        <v>351</v>
      </c>
      <c r="P275" s="60" t="n">
        <v>310</v>
      </c>
      <c r="Q275" s="60" t="n">
        <v>294</v>
      </c>
      <c r="R275" s="60" t="n">
        <v>260</v>
      </c>
      <c r="S275" s="279" t="n">
        <f aca="false">SUM(G275:R275)</f>
        <v>3550</v>
      </c>
    </row>
    <row r="276" customFormat="false" ht="15" hidden="false" customHeight="true" outlineLevel="0" collapsed="false">
      <c r="B276" s="338"/>
      <c r="C276" s="225"/>
      <c r="D276" s="226"/>
      <c r="E276" s="248"/>
      <c r="F276" s="242" t="s">
        <v>34</v>
      </c>
      <c r="G276" s="69" t="n">
        <v>3</v>
      </c>
      <c r="H276" s="69" t="n">
        <v>4</v>
      </c>
      <c r="I276" s="69" t="n">
        <v>9</v>
      </c>
      <c r="J276" s="69" t="n">
        <v>3</v>
      </c>
      <c r="K276" s="69" t="n">
        <v>3</v>
      </c>
      <c r="L276" s="69" t="n">
        <v>2</v>
      </c>
      <c r="M276" s="69" t="n">
        <v>3</v>
      </c>
      <c r="N276" s="69" t="n">
        <v>1</v>
      </c>
      <c r="O276" s="69" t="n">
        <v>1</v>
      </c>
      <c r="P276" s="69" t="n">
        <v>0</v>
      </c>
      <c r="Q276" s="69" t="n">
        <v>1</v>
      </c>
      <c r="R276" s="69" t="n">
        <v>0</v>
      </c>
      <c r="S276" s="246" t="n">
        <f aca="false">SUM(G276:R276)</f>
        <v>30</v>
      </c>
    </row>
    <row r="277" customFormat="false" ht="15" hidden="false" customHeight="true" outlineLevel="0" collapsed="false">
      <c r="B277" s="338"/>
      <c r="C277" s="225"/>
      <c r="D277" s="226"/>
      <c r="E277" s="248"/>
      <c r="F277" s="284" t="s">
        <v>22</v>
      </c>
      <c r="G277" s="313" t="n">
        <f aca="false">SUM(G273:G276)</f>
        <v>4846</v>
      </c>
      <c r="H277" s="314" t="n">
        <f aca="false">SUM(H273:H276)</f>
        <v>4970</v>
      </c>
      <c r="I277" s="314" t="n">
        <f aca="false">SUM(I273:I276)</f>
        <v>4926</v>
      </c>
      <c r="J277" s="314" t="n">
        <f aca="false">SUM(J273:J276)</f>
        <v>4438</v>
      </c>
      <c r="K277" s="314" t="n">
        <f aca="false">SUM(K273:K276)</f>
        <v>5522</v>
      </c>
      <c r="L277" s="314" t="n">
        <f aca="false">SUM(L273:L276)</f>
        <v>4679</v>
      </c>
      <c r="M277" s="314" t="n">
        <f aca="false">SUM(M273:M276)</f>
        <v>4929</v>
      </c>
      <c r="N277" s="314" t="n">
        <f aca="false">SUM(N273:N276)</f>
        <v>2419</v>
      </c>
      <c r="O277" s="314" t="n">
        <f aca="false">SUM(O273:O276)</f>
        <v>4388</v>
      </c>
      <c r="P277" s="314" t="n">
        <f aca="false">SUM(P273:P276)</f>
        <v>5137</v>
      </c>
      <c r="Q277" s="314" t="n">
        <f aca="false">SUM(Q273:Q276)</f>
        <v>5106</v>
      </c>
      <c r="R277" s="315" t="n">
        <f aca="false">SUM(R273:R276)</f>
        <v>4775</v>
      </c>
      <c r="S277" s="80" t="n">
        <f aca="false">SUM(S273:S276)</f>
        <v>56135</v>
      </c>
    </row>
    <row r="278" customFormat="false" ht="15" hidden="false" customHeight="true" outlineLevel="0" collapsed="false">
      <c r="B278" s="338"/>
      <c r="C278" s="225"/>
      <c r="D278" s="226"/>
      <c r="E278" s="248" t="s">
        <v>24</v>
      </c>
      <c r="F278" s="431" t="s">
        <v>31</v>
      </c>
      <c r="G278" s="154" t="n">
        <v>7</v>
      </c>
      <c r="H278" s="156" t="n">
        <v>11</v>
      </c>
      <c r="I278" s="156" t="n">
        <v>10</v>
      </c>
      <c r="J278" s="156" t="n">
        <v>12</v>
      </c>
      <c r="K278" s="156" t="n">
        <v>5</v>
      </c>
      <c r="L278" s="156" t="n">
        <v>8</v>
      </c>
      <c r="M278" s="156" t="n">
        <v>7</v>
      </c>
      <c r="N278" s="156" t="n">
        <v>3</v>
      </c>
      <c r="O278" s="156" t="n">
        <v>10</v>
      </c>
      <c r="P278" s="156" t="n">
        <v>36</v>
      </c>
      <c r="Q278" s="156" t="n">
        <v>33</v>
      </c>
      <c r="R278" s="318" t="n">
        <v>18</v>
      </c>
      <c r="S278" s="231" t="n">
        <f aca="false">SUM(G278:R278)</f>
        <v>160</v>
      </c>
    </row>
    <row r="279" customFormat="false" ht="15" hidden="false" customHeight="true" outlineLevel="0" collapsed="false">
      <c r="B279" s="338"/>
      <c r="C279" s="225"/>
      <c r="D279" s="226"/>
      <c r="E279" s="248"/>
      <c r="F279" s="432" t="s">
        <v>32</v>
      </c>
      <c r="G279" s="167" t="n">
        <v>1512</v>
      </c>
      <c r="H279" s="60" t="n">
        <v>1713</v>
      </c>
      <c r="I279" s="60" t="n">
        <v>1546</v>
      </c>
      <c r="J279" s="60" t="n">
        <v>1240</v>
      </c>
      <c r="K279" s="60" t="n">
        <v>1607</v>
      </c>
      <c r="L279" s="60" t="n">
        <v>1000</v>
      </c>
      <c r="M279" s="60" t="n">
        <v>894</v>
      </c>
      <c r="N279" s="60" t="n">
        <v>444</v>
      </c>
      <c r="O279" s="60" t="n">
        <v>1112</v>
      </c>
      <c r="P279" s="60" t="n">
        <v>2041</v>
      </c>
      <c r="Q279" s="60" t="n">
        <v>1927</v>
      </c>
      <c r="R279" s="425" t="n">
        <v>1331</v>
      </c>
      <c r="S279" s="309" t="n">
        <f aca="false">SUM(G279:R279)</f>
        <v>16367</v>
      </c>
    </row>
    <row r="280" customFormat="false" ht="15" hidden="false" customHeight="true" outlineLevel="0" collapsed="false">
      <c r="B280" s="338"/>
      <c r="C280" s="225"/>
      <c r="D280" s="226"/>
      <c r="E280" s="248"/>
      <c r="F280" s="433" t="s">
        <v>33</v>
      </c>
      <c r="G280" s="167" t="n">
        <v>88</v>
      </c>
      <c r="H280" s="60" t="n">
        <v>60</v>
      </c>
      <c r="I280" s="60" t="n">
        <v>78</v>
      </c>
      <c r="J280" s="60" t="n">
        <v>58</v>
      </c>
      <c r="K280" s="60" t="n">
        <v>37</v>
      </c>
      <c r="L280" s="60" t="n">
        <v>32</v>
      </c>
      <c r="M280" s="60" t="n">
        <v>26</v>
      </c>
      <c r="N280" s="60" t="n">
        <v>18</v>
      </c>
      <c r="O280" s="60" t="n">
        <v>36</v>
      </c>
      <c r="P280" s="60" t="n">
        <v>78</v>
      </c>
      <c r="Q280" s="60" t="n">
        <v>52</v>
      </c>
      <c r="R280" s="425" t="n">
        <v>43</v>
      </c>
      <c r="S280" s="279" t="n">
        <f aca="false">SUM(G280:R280)</f>
        <v>606</v>
      </c>
    </row>
    <row r="281" customFormat="false" ht="15" hidden="false" customHeight="true" outlineLevel="0" collapsed="false">
      <c r="B281" s="338"/>
      <c r="C281" s="225"/>
      <c r="D281" s="226"/>
      <c r="E281" s="248"/>
      <c r="F281" s="346" t="s">
        <v>34</v>
      </c>
      <c r="G281" s="172" t="n">
        <v>3</v>
      </c>
      <c r="H281" s="69" t="n">
        <v>6</v>
      </c>
      <c r="I281" s="69" t="n">
        <v>1</v>
      </c>
      <c r="J281" s="69" t="n">
        <v>0</v>
      </c>
      <c r="K281" s="69" t="n">
        <v>1</v>
      </c>
      <c r="L281" s="69" t="n">
        <v>0</v>
      </c>
      <c r="M281" s="69" t="n">
        <v>0</v>
      </c>
      <c r="N281" s="69" t="n">
        <v>0</v>
      </c>
      <c r="O281" s="69" t="n">
        <v>2</v>
      </c>
      <c r="P281" s="69" t="n">
        <v>4</v>
      </c>
      <c r="Q281" s="69" t="n">
        <v>0</v>
      </c>
      <c r="R281" s="417" t="n">
        <v>6</v>
      </c>
      <c r="S281" s="246" t="n">
        <f aca="false">SUM(G281:R281)</f>
        <v>23</v>
      </c>
    </row>
    <row r="282" customFormat="false" ht="15" hidden="false" customHeight="true" outlineLevel="0" collapsed="false">
      <c r="B282" s="338"/>
      <c r="C282" s="225"/>
      <c r="D282" s="226"/>
      <c r="E282" s="248"/>
      <c r="F282" s="436" t="s">
        <v>22</v>
      </c>
      <c r="G282" s="313" t="n">
        <f aca="false">SUM(G278:G281)</f>
        <v>1610</v>
      </c>
      <c r="H282" s="314" t="n">
        <f aca="false">SUM(H278:H281)</f>
        <v>1790</v>
      </c>
      <c r="I282" s="314" t="n">
        <f aca="false">SUM(I278:I281)</f>
        <v>1635</v>
      </c>
      <c r="J282" s="314" t="n">
        <f aca="false">SUM(J278:J281)</f>
        <v>1310</v>
      </c>
      <c r="K282" s="314" t="n">
        <f aca="false">SUM(K278:K281)</f>
        <v>1650</v>
      </c>
      <c r="L282" s="314" t="n">
        <f aca="false">SUM(L278:L281)</f>
        <v>1040</v>
      </c>
      <c r="M282" s="314" t="n">
        <f aca="false">SUM(M278:M281)</f>
        <v>927</v>
      </c>
      <c r="N282" s="314" t="n">
        <f aca="false">SUM(N278:N281)</f>
        <v>465</v>
      </c>
      <c r="O282" s="314" t="n">
        <f aca="false">SUM(O278:O281)</f>
        <v>1160</v>
      </c>
      <c r="P282" s="314" t="n">
        <f aca="false">SUM(P278:P281)</f>
        <v>2159</v>
      </c>
      <c r="Q282" s="314" t="n">
        <f aca="false">SUM(Q278:Q281)</f>
        <v>2012</v>
      </c>
      <c r="R282" s="315" t="n">
        <f aca="false">SUM(R278:R281)</f>
        <v>1398</v>
      </c>
      <c r="S282" s="80" t="n">
        <f aca="false">SUM(S278:S281)</f>
        <v>17156</v>
      </c>
    </row>
    <row r="283" customFormat="false" ht="15" hidden="false" customHeight="true" outlineLevel="0" collapsed="false">
      <c r="B283" s="338"/>
      <c r="C283" s="225"/>
      <c r="D283" s="226"/>
      <c r="E283" s="251" t="s">
        <v>84</v>
      </c>
      <c r="F283" s="251"/>
      <c r="G283" s="252" t="n">
        <f aca="false">SUM(G270:G281)-G277</f>
        <v>39374</v>
      </c>
      <c r="H283" s="253" t="n">
        <f aca="false">SUM(H270:H281)-H277</f>
        <v>36986</v>
      </c>
      <c r="I283" s="253" t="n">
        <f aca="false">SUM(I270:I281)-I277</f>
        <v>42856</v>
      </c>
      <c r="J283" s="253" t="n">
        <f aca="false">SUM(J270:J281)-J277</f>
        <v>33145</v>
      </c>
      <c r="K283" s="253" t="n">
        <f aca="false">SUM(K270:K281)-K277</f>
        <v>40100</v>
      </c>
      <c r="L283" s="253" t="n">
        <f aca="false">SUM(L270:L281)-L277</f>
        <v>35212</v>
      </c>
      <c r="M283" s="253" t="n">
        <f aca="false">SUM(M270:M281)-M277</f>
        <v>36076</v>
      </c>
      <c r="N283" s="253" t="n">
        <f aca="false">SUM(N270:N281)-N277</f>
        <v>21483</v>
      </c>
      <c r="O283" s="253" t="n">
        <f aca="false">SUM(O270:O281)-O277</f>
        <v>33374</v>
      </c>
      <c r="P283" s="253" t="n">
        <f aca="false">SUM(P270:P281)-P277</f>
        <v>37336</v>
      </c>
      <c r="Q283" s="253" t="n">
        <f aca="false">SUM(Q270:Q281)-Q277</f>
        <v>37100</v>
      </c>
      <c r="R283" s="254" t="n">
        <f aca="false">SUM(R270:R281)-R277</f>
        <v>36954</v>
      </c>
      <c r="S283" s="80" t="n">
        <f aca="false">SUM(G283:R283)</f>
        <v>429996</v>
      </c>
    </row>
    <row r="284" customFormat="false" ht="7.5" hidden="false" customHeight="true" outlineLevel="0" collapsed="false">
      <c r="B284" s="338"/>
      <c r="C284" s="225"/>
      <c r="D284" s="256"/>
      <c r="E284" s="256"/>
      <c r="F284" s="256"/>
      <c r="G284" s="256"/>
      <c r="H284" s="256"/>
      <c r="I284" s="256"/>
      <c r="J284" s="256"/>
      <c r="K284" s="256"/>
      <c r="L284" s="256"/>
      <c r="M284" s="256"/>
      <c r="N284" s="256"/>
      <c r="O284" s="256"/>
      <c r="P284" s="256"/>
      <c r="Q284" s="256"/>
      <c r="R284" s="256"/>
      <c r="S284" s="256"/>
    </row>
    <row r="285" customFormat="false" ht="15" hidden="false" customHeight="true" outlineLevel="0" collapsed="false">
      <c r="B285" s="338"/>
      <c r="C285" s="225"/>
      <c r="D285" s="226" t="s">
        <v>116</v>
      </c>
      <c r="E285" s="227" t="s">
        <v>81</v>
      </c>
      <c r="F285" s="227"/>
      <c r="G285" s="347" t="n">
        <v>23864</v>
      </c>
      <c r="H285" s="347" t="n">
        <v>21888</v>
      </c>
      <c r="I285" s="347" t="n">
        <v>25106</v>
      </c>
      <c r="J285" s="347" t="n">
        <v>21113</v>
      </c>
      <c r="K285" s="347" t="n">
        <v>24433</v>
      </c>
      <c r="L285" s="347" t="n">
        <v>23995</v>
      </c>
      <c r="M285" s="347" t="n">
        <v>25371</v>
      </c>
      <c r="N285" s="347" t="n">
        <v>19168</v>
      </c>
      <c r="O285" s="347" t="n">
        <v>24588</v>
      </c>
      <c r="P285" s="347" t="n">
        <v>25497</v>
      </c>
      <c r="Q285" s="347" t="n">
        <v>23739</v>
      </c>
      <c r="R285" s="347" t="n">
        <v>24203</v>
      </c>
      <c r="S285" s="231" t="n">
        <f aca="false">SUM(G285:R285)</f>
        <v>282965</v>
      </c>
    </row>
    <row r="286" customFormat="false" ht="15" hidden="false" customHeight="true" outlineLevel="0" collapsed="false">
      <c r="B286" s="338"/>
      <c r="C286" s="225"/>
      <c r="D286" s="226"/>
      <c r="E286" s="232" t="s">
        <v>82</v>
      </c>
      <c r="F286" s="232"/>
      <c r="G286" s="348" t="n">
        <v>5798</v>
      </c>
      <c r="H286" s="348" t="n">
        <v>5145</v>
      </c>
      <c r="I286" s="348" t="n">
        <v>6119</v>
      </c>
      <c r="J286" s="348" t="n">
        <v>4877</v>
      </c>
      <c r="K286" s="348" t="n">
        <v>6067</v>
      </c>
      <c r="L286" s="348" t="n">
        <v>5560</v>
      </c>
      <c r="M286" s="348" t="n">
        <v>5274</v>
      </c>
      <c r="N286" s="348" t="n">
        <v>4283</v>
      </c>
      <c r="O286" s="348" t="n">
        <v>5307</v>
      </c>
      <c r="P286" s="348" t="n">
        <v>6007</v>
      </c>
      <c r="Q286" s="348" t="n">
        <v>5671</v>
      </c>
      <c r="R286" s="348" t="n">
        <v>5117</v>
      </c>
      <c r="S286" s="236" t="n">
        <f aca="false">SUM(G286:R286)</f>
        <v>65225</v>
      </c>
    </row>
    <row r="287" customFormat="false" ht="15" hidden="false" customHeight="true" outlineLevel="0" collapsed="false">
      <c r="B287" s="338"/>
      <c r="C287" s="225"/>
      <c r="D287" s="226"/>
      <c r="E287" s="237" t="s">
        <v>117</v>
      </c>
      <c r="F287" s="237"/>
      <c r="G287" s="350" t="n">
        <v>980</v>
      </c>
      <c r="H287" s="381" t="n">
        <v>1003</v>
      </c>
      <c r="I287" s="381" t="n">
        <v>1110</v>
      </c>
      <c r="J287" s="381" t="n">
        <v>946</v>
      </c>
      <c r="K287" s="381" t="n">
        <v>1117</v>
      </c>
      <c r="L287" s="381" t="n">
        <v>940</v>
      </c>
      <c r="M287" s="381" t="n">
        <v>972</v>
      </c>
      <c r="N287" s="381" t="n">
        <v>587</v>
      </c>
      <c r="O287" s="381" t="n">
        <v>1094</v>
      </c>
      <c r="P287" s="381" t="n">
        <v>1198</v>
      </c>
      <c r="Q287" s="381" t="n">
        <v>1170</v>
      </c>
      <c r="R287" s="382" t="n">
        <v>1053</v>
      </c>
      <c r="S287" s="236" t="n">
        <v>12170</v>
      </c>
    </row>
    <row r="288" customFormat="false" ht="15" hidden="false" customHeight="true" outlineLevel="0" collapsed="false">
      <c r="B288" s="338"/>
      <c r="C288" s="225"/>
      <c r="D288" s="226"/>
      <c r="E288" s="237" t="s">
        <v>29</v>
      </c>
      <c r="F288" s="237"/>
      <c r="G288" s="350" t="n">
        <v>16</v>
      </c>
      <c r="H288" s="381" t="n">
        <v>16</v>
      </c>
      <c r="I288" s="381" t="n">
        <v>21</v>
      </c>
      <c r="J288" s="381" t="n">
        <v>18</v>
      </c>
      <c r="K288" s="381" t="n">
        <v>0</v>
      </c>
      <c r="L288" s="381" t="n">
        <v>32</v>
      </c>
      <c r="M288" s="381" t="n">
        <v>32</v>
      </c>
      <c r="N288" s="381" t="n">
        <v>22</v>
      </c>
      <c r="O288" s="381" t="n">
        <v>17</v>
      </c>
      <c r="P288" s="401" t="n">
        <v>25</v>
      </c>
      <c r="Q288" s="401" t="n">
        <v>22</v>
      </c>
      <c r="R288" s="382" t="n">
        <v>13</v>
      </c>
      <c r="S288" s="268" t="n">
        <f aca="false">SUM(G288:R288)</f>
        <v>234</v>
      </c>
      <c r="V288" s="437"/>
    </row>
    <row r="289" customFormat="false" ht="15" hidden="false" customHeight="true" outlineLevel="0" collapsed="false">
      <c r="B289" s="338"/>
      <c r="C289" s="225"/>
      <c r="D289" s="226"/>
      <c r="E289" s="357" t="s">
        <v>28</v>
      </c>
      <c r="F289" s="269" t="s">
        <v>31</v>
      </c>
      <c r="G289" s="360" t="n">
        <v>11</v>
      </c>
      <c r="H289" s="360" t="n">
        <v>12</v>
      </c>
      <c r="I289" s="360" t="n">
        <v>9</v>
      </c>
      <c r="J289" s="360" t="n">
        <v>7</v>
      </c>
      <c r="K289" s="360" t="n">
        <v>5</v>
      </c>
      <c r="L289" s="360" t="n">
        <v>8</v>
      </c>
      <c r="M289" s="360" t="n">
        <v>8</v>
      </c>
      <c r="N289" s="360" t="n">
        <v>6</v>
      </c>
      <c r="O289" s="360" t="n">
        <v>7</v>
      </c>
      <c r="P289" s="360" t="n">
        <v>6</v>
      </c>
      <c r="Q289" s="360" t="n">
        <v>4</v>
      </c>
      <c r="R289" s="360" t="n">
        <v>3</v>
      </c>
      <c r="S289" s="231" t="n">
        <f aca="false">SUM(G289:R289)</f>
        <v>86</v>
      </c>
      <c r="V289" s="437"/>
    </row>
    <row r="290" customFormat="false" ht="15" hidden="false" customHeight="true" outlineLevel="0" collapsed="false">
      <c r="B290" s="338"/>
      <c r="C290" s="225"/>
      <c r="D290" s="226"/>
      <c r="E290" s="357"/>
      <c r="F290" s="308" t="s">
        <v>32</v>
      </c>
      <c r="G290" s="347" t="n">
        <v>32</v>
      </c>
      <c r="H290" s="347" t="n">
        <v>15</v>
      </c>
      <c r="I290" s="347" t="n">
        <v>16</v>
      </c>
      <c r="J290" s="347" t="n">
        <v>11</v>
      </c>
      <c r="K290" s="347" t="n">
        <v>28</v>
      </c>
      <c r="L290" s="347" t="n">
        <v>32</v>
      </c>
      <c r="M290" s="347" t="n">
        <v>53</v>
      </c>
      <c r="N290" s="347" t="n">
        <v>36</v>
      </c>
      <c r="O290" s="347" t="n">
        <v>68</v>
      </c>
      <c r="P290" s="347" t="n">
        <v>31</v>
      </c>
      <c r="Q290" s="347" t="n">
        <v>45</v>
      </c>
      <c r="R290" s="347" t="n">
        <v>27</v>
      </c>
      <c r="S290" s="309" t="n">
        <f aca="false">SUM(G290:R290)</f>
        <v>394</v>
      </c>
      <c r="V290" s="437"/>
    </row>
    <row r="291" customFormat="false" ht="15" hidden="false" customHeight="true" outlineLevel="0" collapsed="false">
      <c r="B291" s="338"/>
      <c r="C291" s="225"/>
      <c r="D291" s="226"/>
      <c r="E291" s="357"/>
      <c r="F291" s="274" t="s">
        <v>33</v>
      </c>
      <c r="G291" s="347" t="n">
        <v>4216</v>
      </c>
      <c r="H291" s="347" t="n">
        <v>4124</v>
      </c>
      <c r="I291" s="347" t="n">
        <v>4219</v>
      </c>
      <c r="J291" s="347" t="n">
        <v>4034</v>
      </c>
      <c r="K291" s="347" t="n">
        <v>4785</v>
      </c>
      <c r="L291" s="347" t="n">
        <v>3967</v>
      </c>
      <c r="M291" s="347" t="n">
        <v>4156</v>
      </c>
      <c r="N291" s="347" t="n">
        <v>2798</v>
      </c>
      <c r="O291" s="347" t="n">
        <v>4627</v>
      </c>
      <c r="P291" s="347" t="n">
        <v>4970</v>
      </c>
      <c r="Q291" s="347" t="n">
        <v>5006</v>
      </c>
      <c r="R291" s="347" t="n">
        <v>4057</v>
      </c>
      <c r="S291" s="279" t="n">
        <f aca="false">SUM(G291:R291)</f>
        <v>50959</v>
      </c>
      <c r="V291" s="437"/>
    </row>
    <row r="292" customFormat="false" ht="15" hidden="false" customHeight="true" outlineLevel="0" collapsed="false">
      <c r="B292" s="338"/>
      <c r="C292" s="225"/>
      <c r="D292" s="226"/>
      <c r="E292" s="357"/>
      <c r="F292" s="274" t="s">
        <v>34</v>
      </c>
      <c r="G292" s="347" t="n">
        <v>69</v>
      </c>
      <c r="H292" s="347" t="n">
        <v>75</v>
      </c>
      <c r="I292" s="347" t="n">
        <v>70</v>
      </c>
      <c r="J292" s="347" t="n">
        <v>53</v>
      </c>
      <c r="K292" s="347" t="n">
        <v>69</v>
      </c>
      <c r="L292" s="347" t="n">
        <v>86</v>
      </c>
      <c r="M292" s="347" t="n">
        <v>59</v>
      </c>
      <c r="N292" s="347" t="n">
        <v>40</v>
      </c>
      <c r="O292" s="347" t="n">
        <v>69</v>
      </c>
      <c r="P292" s="347" t="n">
        <v>49</v>
      </c>
      <c r="Q292" s="347" t="n">
        <v>3</v>
      </c>
      <c r="R292" s="347" t="n">
        <v>3</v>
      </c>
      <c r="S292" s="279" t="n">
        <f aca="false">SUM(G292:R292)</f>
        <v>645</v>
      </c>
      <c r="V292" s="437"/>
    </row>
    <row r="293" customFormat="false" ht="15" hidden="false" customHeight="true" outlineLevel="0" collapsed="false">
      <c r="B293" s="338"/>
      <c r="C293" s="225"/>
      <c r="D293" s="226"/>
      <c r="E293" s="357"/>
      <c r="F293" s="432" t="s">
        <v>36</v>
      </c>
      <c r="G293" s="347" t="n">
        <v>0</v>
      </c>
      <c r="H293" s="347" t="n">
        <v>0</v>
      </c>
      <c r="I293" s="347" t="n">
        <v>0</v>
      </c>
      <c r="J293" s="347" t="n">
        <v>15</v>
      </c>
      <c r="K293" s="347" t="n">
        <v>39</v>
      </c>
      <c r="L293" s="347" t="n">
        <v>94</v>
      </c>
      <c r="M293" s="347" t="n">
        <v>45</v>
      </c>
      <c r="N293" s="347" t="n">
        <v>0</v>
      </c>
      <c r="O293" s="347" t="n">
        <v>0</v>
      </c>
      <c r="P293" s="347" t="n">
        <v>0</v>
      </c>
      <c r="Q293" s="347" t="n">
        <v>0</v>
      </c>
      <c r="R293" s="347" t="n">
        <v>0</v>
      </c>
      <c r="S293" s="309" t="n">
        <f aca="false">SUM(G293:R293)</f>
        <v>193</v>
      </c>
      <c r="V293" s="437"/>
    </row>
    <row r="294" customFormat="false" ht="15" hidden="false" customHeight="true" outlineLevel="0" collapsed="false">
      <c r="B294" s="338"/>
      <c r="C294" s="225"/>
      <c r="D294" s="226"/>
      <c r="E294" s="357"/>
      <c r="F294" s="342" t="s">
        <v>38</v>
      </c>
      <c r="G294" s="378" t="n">
        <v>305</v>
      </c>
      <c r="H294" s="378" t="n">
        <v>356</v>
      </c>
      <c r="I294" s="378" t="n">
        <v>377</v>
      </c>
      <c r="J294" s="378" t="n">
        <v>293</v>
      </c>
      <c r="K294" s="378" t="n">
        <v>343</v>
      </c>
      <c r="L294" s="378" t="n">
        <v>329</v>
      </c>
      <c r="M294" s="378" t="n">
        <v>305</v>
      </c>
      <c r="N294" s="378" t="n">
        <v>236</v>
      </c>
      <c r="O294" s="378" t="n">
        <v>398</v>
      </c>
      <c r="P294" s="378" t="n">
        <v>420</v>
      </c>
      <c r="Q294" s="378" t="n">
        <v>373</v>
      </c>
      <c r="R294" s="378" t="n">
        <v>370</v>
      </c>
      <c r="S294" s="343" t="n">
        <f aca="false">SUM(G294:R294)</f>
        <v>4105</v>
      </c>
      <c r="V294" s="437"/>
    </row>
    <row r="295" customFormat="false" ht="15" hidden="false" customHeight="true" outlineLevel="0" collapsed="false">
      <c r="B295" s="338"/>
      <c r="C295" s="225"/>
      <c r="D295" s="226"/>
      <c r="E295" s="357"/>
      <c r="F295" s="284" t="s">
        <v>22</v>
      </c>
      <c r="G295" s="368" t="n">
        <f aca="false">SUM(G289:G294)</f>
        <v>4633</v>
      </c>
      <c r="H295" s="369" t="n">
        <f aca="false">SUM(H289:H294)</f>
        <v>4582</v>
      </c>
      <c r="I295" s="369" t="n">
        <f aca="false">SUM(I289:I294)</f>
        <v>4691</v>
      </c>
      <c r="J295" s="369" t="n">
        <f aca="false">SUM(J289:J294)</f>
        <v>4413</v>
      </c>
      <c r="K295" s="369" t="n">
        <f aca="false">SUM(K289:K294)</f>
        <v>5269</v>
      </c>
      <c r="L295" s="369" t="n">
        <f aca="false">SUM(L289:L294)</f>
        <v>4516</v>
      </c>
      <c r="M295" s="369" t="n">
        <f aca="false">SUM(M289:M294)</f>
        <v>4626</v>
      </c>
      <c r="N295" s="369" t="n">
        <f aca="false">SUM(N289:N294)</f>
        <v>3116</v>
      </c>
      <c r="O295" s="369" t="n">
        <f aca="false">SUM(O289:O294)</f>
        <v>5169</v>
      </c>
      <c r="P295" s="369" t="n">
        <f aca="false">SUM(P289:P294)</f>
        <v>5476</v>
      </c>
      <c r="Q295" s="369" t="n">
        <f aca="false">SUM(Q289:Q294)</f>
        <v>5431</v>
      </c>
      <c r="R295" s="369" t="n">
        <f aca="false">SUM(R289:R294)</f>
        <v>4460</v>
      </c>
      <c r="S295" s="80" t="n">
        <f aca="false">SUM(S289:S294)</f>
        <v>56382</v>
      </c>
      <c r="V295" s="437"/>
    </row>
    <row r="296" customFormat="false" ht="15" hidden="false" customHeight="true" outlineLevel="0" collapsed="false">
      <c r="B296" s="338"/>
      <c r="C296" s="225"/>
      <c r="D296" s="226"/>
      <c r="E296" s="248" t="s">
        <v>24</v>
      </c>
      <c r="F296" s="432" t="s">
        <v>31</v>
      </c>
      <c r="G296" s="373" t="n">
        <v>8</v>
      </c>
      <c r="H296" s="373" t="n">
        <v>5</v>
      </c>
      <c r="I296" s="373" t="n">
        <v>8</v>
      </c>
      <c r="J296" s="373" t="n">
        <v>9</v>
      </c>
      <c r="K296" s="373" t="n">
        <v>14</v>
      </c>
      <c r="L296" s="373" t="n">
        <v>17</v>
      </c>
      <c r="M296" s="373" t="n">
        <v>3</v>
      </c>
      <c r="N296" s="373" t="n">
        <v>1</v>
      </c>
      <c r="O296" s="373" t="n">
        <v>6</v>
      </c>
      <c r="P296" s="373" t="n">
        <v>7</v>
      </c>
      <c r="Q296" s="373" t="n">
        <v>5</v>
      </c>
      <c r="R296" s="373" t="n">
        <v>2</v>
      </c>
      <c r="S296" s="309" t="n">
        <f aca="false">SUM(G296:R296)</f>
        <v>85</v>
      </c>
      <c r="V296" s="437"/>
    </row>
    <row r="297" customFormat="false" ht="15" hidden="false" customHeight="true" outlineLevel="0" collapsed="false">
      <c r="B297" s="338"/>
      <c r="C297" s="225"/>
      <c r="D297" s="226"/>
      <c r="E297" s="248"/>
      <c r="F297" s="432" t="s">
        <v>32</v>
      </c>
      <c r="G297" s="347" t="n">
        <v>12</v>
      </c>
      <c r="H297" s="347" t="n">
        <v>20</v>
      </c>
      <c r="I297" s="347" t="n">
        <v>13</v>
      </c>
      <c r="J297" s="347" t="n">
        <v>6</v>
      </c>
      <c r="K297" s="347" t="n">
        <v>9</v>
      </c>
      <c r="L297" s="347" t="n">
        <v>6</v>
      </c>
      <c r="M297" s="347" t="n">
        <v>4</v>
      </c>
      <c r="N297" s="347" t="n">
        <v>16</v>
      </c>
      <c r="O297" s="347" t="n">
        <v>24</v>
      </c>
      <c r="P297" s="347" t="n">
        <v>14</v>
      </c>
      <c r="Q297" s="347" t="n">
        <v>14</v>
      </c>
      <c r="R297" s="347" t="n">
        <v>10</v>
      </c>
      <c r="S297" s="309" t="n">
        <f aca="false">SUM(G297:R297)</f>
        <v>148</v>
      </c>
      <c r="V297" s="437"/>
    </row>
    <row r="298" customFormat="false" ht="15" hidden="false" customHeight="true" outlineLevel="0" collapsed="false">
      <c r="B298" s="338"/>
      <c r="C298" s="225"/>
      <c r="D298" s="226"/>
      <c r="E298" s="248"/>
      <c r="F298" s="433" t="s">
        <v>33</v>
      </c>
      <c r="G298" s="347" t="n">
        <v>4067</v>
      </c>
      <c r="H298" s="347" t="n">
        <v>4956</v>
      </c>
      <c r="I298" s="347" t="n">
        <v>4647</v>
      </c>
      <c r="J298" s="347" t="n">
        <v>3519</v>
      </c>
      <c r="K298" s="347" t="n">
        <v>4484</v>
      </c>
      <c r="L298" s="347" t="n">
        <v>2443</v>
      </c>
      <c r="M298" s="347" t="n">
        <v>2155</v>
      </c>
      <c r="N298" s="347" t="n">
        <v>1149</v>
      </c>
      <c r="O298" s="347" t="n">
        <v>3961</v>
      </c>
      <c r="P298" s="347" t="n">
        <v>5735</v>
      </c>
      <c r="Q298" s="347" t="n">
        <v>5390</v>
      </c>
      <c r="R298" s="347" t="n">
        <v>3695</v>
      </c>
      <c r="S298" s="279" t="n">
        <f aca="false">SUM(G298:R298)</f>
        <v>46201</v>
      </c>
      <c r="V298" s="437"/>
    </row>
    <row r="299" customFormat="false" ht="15" hidden="false" customHeight="true" outlineLevel="0" collapsed="false">
      <c r="B299" s="338"/>
      <c r="C299" s="225"/>
      <c r="D299" s="226"/>
      <c r="E299" s="248"/>
      <c r="F299" s="346" t="s">
        <v>34</v>
      </c>
      <c r="G299" s="347" t="n">
        <v>59</v>
      </c>
      <c r="H299" s="347" t="n">
        <v>0</v>
      </c>
      <c r="I299" s="347" t="n">
        <v>0</v>
      </c>
      <c r="J299" s="347" t="n">
        <v>2</v>
      </c>
      <c r="K299" s="347" t="n">
        <v>0</v>
      </c>
      <c r="L299" s="347" t="n">
        <v>13</v>
      </c>
      <c r="M299" s="347" t="n">
        <v>13</v>
      </c>
      <c r="N299" s="347" t="n">
        <v>14</v>
      </c>
      <c r="O299" s="347" t="n">
        <v>13</v>
      </c>
      <c r="P299" s="347" t="n">
        <v>26</v>
      </c>
      <c r="Q299" s="347" t="n">
        <v>39</v>
      </c>
      <c r="R299" s="347" t="n">
        <v>10</v>
      </c>
      <c r="S299" s="246" t="n">
        <f aca="false">SUM(G299:R299)</f>
        <v>189</v>
      </c>
      <c r="V299" s="437"/>
    </row>
    <row r="300" customFormat="false" ht="15" hidden="false" customHeight="true" outlineLevel="0" collapsed="false">
      <c r="B300" s="338"/>
      <c r="C300" s="225"/>
      <c r="D300" s="226"/>
      <c r="E300" s="248"/>
      <c r="F300" s="346" t="s">
        <v>36</v>
      </c>
      <c r="G300" s="347" t="n">
        <v>0</v>
      </c>
      <c r="H300" s="347" t="n">
        <v>77</v>
      </c>
      <c r="I300" s="347" t="n">
        <v>50</v>
      </c>
      <c r="J300" s="347" t="n">
        <v>36</v>
      </c>
      <c r="K300" s="347" t="n">
        <v>40</v>
      </c>
      <c r="L300" s="347" t="n">
        <v>0</v>
      </c>
      <c r="M300" s="347" t="n">
        <v>0</v>
      </c>
      <c r="N300" s="347" t="n">
        <v>0</v>
      </c>
      <c r="O300" s="347" t="n">
        <v>75</v>
      </c>
      <c r="P300" s="347" t="n">
        <v>87</v>
      </c>
      <c r="Q300" s="347" t="n">
        <v>71</v>
      </c>
      <c r="R300" s="347" t="n">
        <v>30</v>
      </c>
      <c r="S300" s="246" t="n">
        <f aca="false">SUM(G300:R300)</f>
        <v>466</v>
      </c>
      <c r="V300" s="437"/>
    </row>
    <row r="301" customFormat="false" ht="15" hidden="false" customHeight="true" outlineLevel="0" collapsed="false">
      <c r="B301" s="338"/>
      <c r="C301" s="225"/>
      <c r="D301" s="226"/>
      <c r="E301" s="248"/>
      <c r="F301" s="434" t="s">
        <v>38</v>
      </c>
      <c r="G301" s="348" t="n">
        <v>298</v>
      </c>
      <c r="H301" s="348" t="n">
        <v>336</v>
      </c>
      <c r="I301" s="348" t="n">
        <v>265</v>
      </c>
      <c r="J301" s="348" t="n">
        <v>209</v>
      </c>
      <c r="K301" s="348" t="n">
        <v>311</v>
      </c>
      <c r="L301" s="348" t="n">
        <v>145</v>
      </c>
      <c r="M301" s="348" t="n">
        <v>57</v>
      </c>
      <c r="N301" s="348" t="n">
        <v>17</v>
      </c>
      <c r="O301" s="348" t="n">
        <v>282</v>
      </c>
      <c r="P301" s="348" t="n">
        <v>563</v>
      </c>
      <c r="Q301" s="348" t="n">
        <v>553</v>
      </c>
      <c r="R301" s="348" t="n">
        <v>299</v>
      </c>
      <c r="S301" s="246" t="n">
        <f aca="false">SUM(G301:R301)</f>
        <v>3335</v>
      </c>
    </row>
    <row r="302" customFormat="false" ht="15" hidden="false" customHeight="true" outlineLevel="0" collapsed="false">
      <c r="B302" s="338"/>
      <c r="C302" s="225"/>
      <c r="D302" s="226"/>
      <c r="E302" s="248"/>
      <c r="F302" s="284" t="s">
        <v>22</v>
      </c>
      <c r="G302" s="368" t="n">
        <f aca="false">SUM(G296:G301)</f>
        <v>4444</v>
      </c>
      <c r="H302" s="369" t="n">
        <f aca="false">SUM(H296:H301)</f>
        <v>5394</v>
      </c>
      <c r="I302" s="369" t="n">
        <f aca="false">SUM(I296:I301)</f>
        <v>4983</v>
      </c>
      <c r="J302" s="369" t="n">
        <f aca="false">SUM(J296:J301)</f>
        <v>3781</v>
      </c>
      <c r="K302" s="369" t="n">
        <f aca="false">SUM(K296:K301)</f>
        <v>4858</v>
      </c>
      <c r="L302" s="369" t="n">
        <f aca="false">SUM(L296:L301)</f>
        <v>2624</v>
      </c>
      <c r="M302" s="369" t="n">
        <f aca="false">SUM(M296:M301)</f>
        <v>2232</v>
      </c>
      <c r="N302" s="369" t="n">
        <f aca="false">SUM(N296:N301)</f>
        <v>1197</v>
      </c>
      <c r="O302" s="369" t="n">
        <f aca="false">SUM(O296:O301)</f>
        <v>4361</v>
      </c>
      <c r="P302" s="369" t="n">
        <f aca="false">SUM(P296:P301)</f>
        <v>6432</v>
      </c>
      <c r="Q302" s="369" t="n">
        <f aca="false">SUM(Q296:Q301)</f>
        <v>6072</v>
      </c>
      <c r="R302" s="383" t="n">
        <f aca="false">SUM(R296:R301)</f>
        <v>4046</v>
      </c>
      <c r="S302" s="80" t="n">
        <f aca="false">SUM(S296:S301)</f>
        <v>50424</v>
      </c>
    </row>
    <row r="303" customFormat="false" ht="15" hidden="false" customHeight="true" outlineLevel="0" collapsed="false">
      <c r="B303" s="338"/>
      <c r="C303" s="225"/>
      <c r="D303" s="226"/>
      <c r="E303" s="251" t="s">
        <v>84</v>
      </c>
      <c r="F303" s="251"/>
      <c r="G303" s="252" t="n">
        <f aca="false">SUM(G285:G301)-G295</f>
        <v>39735</v>
      </c>
      <c r="H303" s="253" t="n">
        <f aca="false">SUM(H285:H301)-H295</f>
        <v>38028</v>
      </c>
      <c r="I303" s="253" t="n">
        <f aca="false">SUM(I285:I301)-I295</f>
        <v>42030</v>
      </c>
      <c r="J303" s="253" t="n">
        <f aca="false">SUM(J285:J301)-J295</f>
        <v>35148</v>
      </c>
      <c r="K303" s="253" t="n">
        <f aca="false">SUM(K285:K301)-K295</f>
        <v>41744</v>
      </c>
      <c r="L303" s="253" t="n">
        <f aca="false">SUM(L285:L301)-L295</f>
        <v>37667</v>
      </c>
      <c r="M303" s="253" t="n">
        <f aca="false">SUM(M285:M301)-M295</f>
        <v>38507</v>
      </c>
      <c r="N303" s="253" t="n">
        <f aca="false">SUM(N285:N301)-N295</f>
        <v>28373</v>
      </c>
      <c r="O303" s="253" t="n">
        <f aca="false">SUM(O285:O301)-O295</f>
        <v>40536</v>
      </c>
      <c r="P303" s="253" t="n">
        <f aca="false">SUM(P285:P301)-P295</f>
        <v>44635</v>
      </c>
      <c r="Q303" s="253" t="n">
        <f aca="false">SUM(Q285:Q301)-Q295</f>
        <v>42105</v>
      </c>
      <c r="R303" s="254" t="n">
        <f aca="false">SUM(R285:R301)-R295</f>
        <v>38892</v>
      </c>
      <c r="S303" s="80" t="n">
        <f aca="false">SUM(G303:R303)</f>
        <v>467400</v>
      </c>
    </row>
    <row r="304" customFormat="false" ht="7.5" hidden="false" customHeight="true" outlineLevel="0" collapsed="false">
      <c r="B304" s="338"/>
      <c r="C304" s="225"/>
      <c r="D304" s="256"/>
      <c r="E304" s="256"/>
      <c r="F304" s="256"/>
      <c r="G304" s="256"/>
      <c r="H304" s="256"/>
      <c r="I304" s="256"/>
      <c r="J304" s="256"/>
      <c r="K304" s="256"/>
      <c r="L304" s="256"/>
      <c r="M304" s="256"/>
      <c r="N304" s="256"/>
      <c r="O304" s="256"/>
      <c r="P304" s="256"/>
      <c r="Q304" s="256"/>
      <c r="R304" s="256"/>
      <c r="S304" s="256"/>
    </row>
    <row r="305" customFormat="false" ht="15" hidden="false" customHeight="true" outlineLevel="0" collapsed="false">
      <c r="B305" s="338"/>
      <c r="C305" s="225"/>
      <c r="D305" s="226" t="s">
        <v>118</v>
      </c>
      <c r="E305" s="227" t="s">
        <v>81</v>
      </c>
      <c r="F305" s="227"/>
      <c r="G305" s="347" t="n">
        <v>6078</v>
      </c>
      <c r="H305" s="347" t="n">
        <v>6473</v>
      </c>
      <c r="I305" s="347" t="n">
        <v>6750</v>
      </c>
      <c r="J305" s="347" t="n">
        <v>5699</v>
      </c>
      <c r="K305" s="347" t="n">
        <v>7182</v>
      </c>
      <c r="L305" s="347" t="n">
        <v>5949</v>
      </c>
      <c r="M305" s="347" t="n">
        <v>7215</v>
      </c>
      <c r="N305" s="347" t="n">
        <v>2876</v>
      </c>
      <c r="O305" s="347" t="n">
        <v>6167</v>
      </c>
      <c r="P305" s="347" t="n">
        <v>6988</v>
      </c>
      <c r="Q305" s="347" t="n">
        <v>6016</v>
      </c>
      <c r="R305" s="347" t="n">
        <v>5391</v>
      </c>
      <c r="S305" s="231" t="n">
        <f aca="false">SUM(G305:R305)</f>
        <v>72784</v>
      </c>
    </row>
    <row r="306" customFormat="false" ht="15" hidden="false" customHeight="true" outlineLevel="0" collapsed="false">
      <c r="B306" s="338"/>
      <c r="C306" s="225"/>
      <c r="D306" s="226"/>
      <c r="E306" s="232" t="s">
        <v>82</v>
      </c>
      <c r="F306" s="232"/>
      <c r="G306" s="348" t="n">
        <v>1428</v>
      </c>
      <c r="H306" s="348" t="n">
        <v>1328</v>
      </c>
      <c r="I306" s="348" t="n">
        <v>1543</v>
      </c>
      <c r="J306" s="348" t="n">
        <v>1228</v>
      </c>
      <c r="K306" s="348" t="n">
        <v>1675</v>
      </c>
      <c r="L306" s="348" t="n">
        <v>1375</v>
      </c>
      <c r="M306" s="348" t="n">
        <v>1301</v>
      </c>
      <c r="N306" s="348" t="n">
        <v>613</v>
      </c>
      <c r="O306" s="348" t="n">
        <v>1188</v>
      </c>
      <c r="P306" s="348" t="n">
        <v>1705</v>
      </c>
      <c r="Q306" s="348" t="n">
        <v>1535</v>
      </c>
      <c r="R306" s="348" t="n">
        <v>1415</v>
      </c>
      <c r="S306" s="236" t="n">
        <f aca="false">SUM(G306:R306)</f>
        <v>16334</v>
      </c>
    </row>
    <row r="307" customFormat="false" ht="15" hidden="false" customHeight="true" outlineLevel="0" collapsed="false">
      <c r="B307" s="338"/>
      <c r="C307" s="225"/>
      <c r="D307" s="226"/>
      <c r="E307" s="237" t="s">
        <v>29</v>
      </c>
      <c r="F307" s="237"/>
      <c r="G307" s="350" t="n">
        <v>24</v>
      </c>
      <c r="H307" s="381" t="n">
        <v>32</v>
      </c>
      <c r="I307" s="381" t="n">
        <v>42</v>
      </c>
      <c r="J307" s="381" t="n">
        <v>25</v>
      </c>
      <c r="K307" s="381" t="n">
        <v>48</v>
      </c>
      <c r="L307" s="381" t="n">
        <v>27</v>
      </c>
      <c r="M307" s="381" t="n">
        <v>31</v>
      </c>
      <c r="N307" s="381" t="n">
        <v>15</v>
      </c>
      <c r="O307" s="381" t="n">
        <v>11</v>
      </c>
      <c r="P307" s="401" t="n">
        <v>15</v>
      </c>
      <c r="Q307" s="401" t="n">
        <v>5</v>
      </c>
      <c r="R307" s="382" t="n">
        <v>8</v>
      </c>
      <c r="S307" s="268" t="n">
        <f aca="false">SUM(G307:R307)</f>
        <v>283</v>
      </c>
    </row>
    <row r="308" customFormat="false" ht="15" hidden="false" customHeight="true" outlineLevel="0" collapsed="false">
      <c r="B308" s="338"/>
      <c r="C308" s="225"/>
      <c r="D308" s="226"/>
      <c r="E308" s="248" t="s">
        <v>28</v>
      </c>
      <c r="F308" s="269" t="s">
        <v>31</v>
      </c>
      <c r="G308" s="359" t="n">
        <v>10</v>
      </c>
      <c r="H308" s="360" t="n">
        <v>12</v>
      </c>
      <c r="I308" s="360" t="n">
        <v>8</v>
      </c>
      <c r="J308" s="360" t="n">
        <v>7</v>
      </c>
      <c r="K308" s="360" t="n">
        <v>9</v>
      </c>
      <c r="L308" s="360" t="n">
        <v>7</v>
      </c>
      <c r="M308" s="360" t="n">
        <v>10</v>
      </c>
      <c r="N308" s="360" t="n">
        <v>2</v>
      </c>
      <c r="O308" s="360" t="n">
        <v>8</v>
      </c>
      <c r="P308" s="360" t="n">
        <v>14</v>
      </c>
      <c r="Q308" s="360" t="n">
        <v>12</v>
      </c>
      <c r="R308" s="361" t="n">
        <v>10</v>
      </c>
      <c r="S308" s="231" t="n">
        <f aca="false">SUM(G308:R308)</f>
        <v>109</v>
      </c>
    </row>
    <row r="309" customFormat="false" ht="15" hidden="false" customHeight="true" outlineLevel="0" collapsed="false">
      <c r="B309" s="338"/>
      <c r="C309" s="225"/>
      <c r="D309" s="226"/>
      <c r="E309" s="248"/>
      <c r="F309" s="308" t="s">
        <v>32</v>
      </c>
      <c r="G309" s="363" t="n">
        <v>25</v>
      </c>
      <c r="H309" s="347" t="n">
        <v>22</v>
      </c>
      <c r="I309" s="347" t="n">
        <v>25</v>
      </c>
      <c r="J309" s="347" t="n">
        <v>22</v>
      </c>
      <c r="K309" s="347" t="n">
        <v>20</v>
      </c>
      <c r="L309" s="347" t="n">
        <v>23</v>
      </c>
      <c r="M309" s="347" t="n">
        <v>31</v>
      </c>
      <c r="N309" s="347" t="n">
        <v>47</v>
      </c>
      <c r="O309" s="347" t="n">
        <v>37</v>
      </c>
      <c r="P309" s="347" t="n">
        <v>26</v>
      </c>
      <c r="Q309" s="347" t="n">
        <v>19</v>
      </c>
      <c r="R309" s="364" t="n">
        <v>9</v>
      </c>
      <c r="S309" s="309" t="n">
        <f aca="false">SUM(G309:R309)</f>
        <v>306</v>
      </c>
    </row>
    <row r="310" customFormat="false" ht="15" hidden="false" customHeight="true" outlineLevel="0" collapsed="false">
      <c r="B310" s="338"/>
      <c r="C310" s="225"/>
      <c r="D310" s="226"/>
      <c r="E310" s="248"/>
      <c r="F310" s="274" t="s">
        <v>33</v>
      </c>
      <c r="G310" s="363" t="n">
        <v>1187</v>
      </c>
      <c r="H310" s="347" t="n">
        <v>1322</v>
      </c>
      <c r="I310" s="347" t="n">
        <v>1415</v>
      </c>
      <c r="J310" s="347" t="n">
        <v>1306</v>
      </c>
      <c r="K310" s="347" t="n">
        <v>1669</v>
      </c>
      <c r="L310" s="347" t="n">
        <v>1262</v>
      </c>
      <c r="M310" s="347" t="n">
        <v>1420</v>
      </c>
      <c r="N310" s="347" t="n">
        <v>558</v>
      </c>
      <c r="O310" s="347" t="n">
        <v>1185</v>
      </c>
      <c r="P310" s="347" t="n">
        <v>1589</v>
      </c>
      <c r="Q310" s="347" t="n">
        <v>1459</v>
      </c>
      <c r="R310" s="364" t="n">
        <v>1223</v>
      </c>
      <c r="S310" s="279" t="n">
        <f aca="false">SUM(G310:R310)</f>
        <v>15595</v>
      </c>
    </row>
    <row r="311" customFormat="false" ht="15" hidden="false" customHeight="true" outlineLevel="0" collapsed="false">
      <c r="B311" s="338"/>
      <c r="C311" s="225"/>
      <c r="D311" s="226"/>
      <c r="E311" s="248"/>
      <c r="F311" s="274" t="s">
        <v>34</v>
      </c>
      <c r="G311" s="363" t="n">
        <v>2</v>
      </c>
      <c r="H311" s="347" t="n">
        <v>0</v>
      </c>
      <c r="I311" s="347" t="n">
        <v>2</v>
      </c>
      <c r="J311" s="347" t="n">
        <v>0</v>
      </c>
      <c r="K311" s="347" t="n">
        <v>2</v>
      </c>
      <c r="L311" s="347" t="n">
        <v>2</v>
      </c>
      <c r="M311" s="347" t="n">
        <v>25</v>
      </c>
      <c r="N311" s="347" t="n">
        <v>0</v>
      </c>
      <c r="O311" s="347" t="n">
        <v>3</v>
      </c>
      <c r="P311" s="347" t="n">
        <v>1</v>
      </c>
      <c r="Q311" s="347" t="n">
        <v>0</v>
      </c>
      <c r="R311" s="364" t="n">
        <v>2</v>
      </c>
      <c r="S311" s="279" t="n">
        <f aca="false">SUM(G311:R311)</f>
        <v>39</v>
      </c>
    </row>
    <row r="312" customFormat="false" ht="15" hidden="false" customHeight="true" outlineLevel="0" collapsed="false">
      <c r="B312" s="338"/>
      <c r="C312" s="225"/>
      <c r="D312" s="226"/>
      <c r="E312" s="248"/>
      <c r="F312" s="432" t="s">
        <v>36</v>
      </c>
      <c r="G312" s="363" t="n">
        <v>0</v>
      </c>
      <c r="H312" s="347" t="n">
        <v>0</v>
      </c>
      <c r="I312" s="347" t="n">
        <v>0</v>
      </c>
      <c r="J312" s="347" t="n">
        <v>0</v>
      </c>
      <c r="K312" s="347" t="n">
        <v>0</v>
      </c>
      <c r="L312" s="347" t="n">
        <v>7</v>
      </c>
      <c r="M312" s="347" t="n">
        <v>6</v>
      </c>
      <c r="N312" s="347" t="n">
        <v>0</v>
      </c>
      <c r="O312" s="347" t="n">
        <v>0</v>
      </c>
      <c r="P312" s="347" t="n">
        <v>0</v>
      </c>
      <c r="Q312" s="347" t="n">
        <v>0</v>
      </c>
      <c r="R312" s="364" t="n">
        <v>0</v>
      </c>
      <c r="S312" s="309" t="n">
        <f aca="false">SUM(G312:R312)</f>
        <v>13</v>
      </c>
    </row>
    <row r="313" customFormat="false" ht="15" hidden="false" customHeight="true" outlineLevel="0" collapsed="false">
      <c r="B313" s="338"/>
      <c r="C313" s="225"/>
      <c r="D313" s="226"/>
      <c r="E313" s="248"/>
      <c r="F313" s="342" t="s">
        <v>38</v>
      </c>
      <c r="G313" s="377" t="n">
        <v>29</v>
      </c>
      <c r="H313" s="378" t="n">
        <v>38</v>
      </c>
      <c r="I313" s="378" t="n">
        <v>34</v>
      </c>
      <c r="J313" s="378" t="n">
        <v>21</v>
      </c>
      <c r="K313" s="378" t="n">
        <v>34</v>
      </c>
      <c r="L313" s="378" t="n">
        <v>22</v>
      </c>
      <c r="M313" s="378" t="n">
        <v>26</v>
      </c>
      <c r="N313" s="378" t="n">
        <v>4</v>
      </c>
      <c r="O313" s="378" t="n">
        <v>37</v>
      </c>
      <c r="P313" s="378" t="n">
        <v>50</v>
      </c>
      <c r="Q313" s="378" t="n">
        <v>43</v>
      </c>
      <c r="R313" s="379" t="n">
        <v>65</v>
      </c>
      <c r="S313" s="343" t="n">
        <f aca="false">SUM(G313:R313)</f>
        <v>403</v>
      </c>
    </row>
    <row r="314" customFormat="false" ht="15" hidden="false" customHeight="true" outlineLevel="0" collapsed="false">
      <c r="B314" s="338"/>
      <c r="C314" s="225"/>
      <c r="D314" s="226"/>
      <c r="E314" s="248"/>
      <c r="F314" s="284" t="s">
        <v>22</v>
      </c>
      <c r="G314" s="380" t="n">
        <f aca="false">SUM(G308:G313)</f>
        <v>1253</v>
      </c>
      <c r="H314" s="369" t="n">
        <f aca="false">SUM(H308:H313)</f>
        <v>1394</v>
      </c>
      <c r="I314" s="369" t="n">
        <f aca="false">SUM(I308:I313)</f>
        <v>1484</v>
      </c>
      <c r="J314" s="369" t="n">
        <f aca="false">SUM(J308:J313)</f>
        <v>1356</v>
      </c>
      <c r="K314" s="369" t="n">
        <f aca="false">SUM(K308:K313)</f>
        <v>1734</v>
      </c>
      <c r="L314" s="369" t="n">
        <f aca="false">SUM(L308:L313)</f>
        <v>1323</v>
      </c>
      <c r="M314" s="369" t="n">
        <f aca="false">SUM(M308:M313)</f>
        <v>1518</v>
      </c>
      <c r="N314" s="369" t="n">
        <f aca="false">SUM(N308:N313)</f>
        <v>611</v>
      </c>
      <c r="O314" s="369" t="n">
        <f aca="false">SUM(O308:O313)</f>
        <v>1270</v>
      </c>
      <c r="P314" s="369" t="n">
        <f aca="false">SUM(P308:P313)</f>
        <v>1680</v>
      </c>
      <c r="Q314" s="369" t="n">
        <f aca="false">SUM(Q308:Q313)</f>
        <v>1533</v>
      </c>
      <c r="R314" s="383" t="n">
        <f aca="false">SUM(R308:R313)</f>
        <v>1309</v>
      </c>
      <c r="S314" s="80" t="n">
        <f aca="false">SUM(S308:S313)</f>
        <v>16465</v>
      </c>
    </row>
    <row r="315" customFormat="false" ht="15" hidden="false" customHeight="true" outlineLevel="0" collapsed="false">
      <c r="B315" s="338"/>
      <c r="C315" s="225"/>
      <c r="D315" s="226"/>
      <c r="E315" s="438" t="s">
        <v>24</v>
      </c>
      <c r="F315" s="432" t="s">
        <v>31</v>
      </c>
      <c r="G315" s="373" t="n">
        <v>0</v>
      </c>
      <c r="H315" s="373" t="n">
        <v>1</v>
      </c>
      <c r="I315" s="373" t="n">
        <v>2</v>
      </c>
      <c r="J315" s="373" t="n">
        <v>0</v>
      </c>
      <c r="K315" s="373" t="n">
        <v>1</v>
      </c>
      <c r="L315" s="373" t="n">
        <v>7</v>
      </c>
      <c r="M315" s="373" t="n">
        <v>1</v>
      </c>
      <c r="N315" s="373" t="n">
        <v>0</v>
      </c>
      <c r="O315" s="373" t="n">
        <v>0</v>
      </c>
      <c r="P315" s="373" t="n">
        <v>0</v>
      </c>
      <c r="Q315" s="373" t="n">
        <v>1</v>
      </c>
      <c r="R315" s="373" t="n">
        <v>2</v>
      </c>
      <c r="S315" s="309" t="n">
        <f aca="false">SUM(G315:R315)</f>
        <v>15</v>
      </c>
    </row>
    <row r="316" customFormat="false" ht="15" hidden="false" customHeight="true" outlineLevel="0" collapsed="false">
      <c r="B316" s="338"/>
      <c r="C316" s="225"/>
      <c r="D316" s="226"/>
      <c r="E316" s="438"/>
      <c r="F316" s="432" t="s">
        <v>32</v>
      </c>
      <c r="G316" s="347" t="n">
        <v>7</v>
      </c>
      <c r="H316" s="347" t="n">
        <v>3</v>
      </c>
      <c r="I316" s="347" t="n">
        <v>2</v>
      </c>
      <c r="J316" s="347" t="n">
        <v>1</v>
      </c>
      <c r="K316" s="347" t="n">
        <v>1</v>
      </c>
      <c r="L316" s="347" t="n">
        <v>3</v>
      </c>
      <c r="M316" s="347" t="n">
        <v>3</v>
      </c>
      <c r="N316" s="347" t="n">
        <v>2</v>
      </c>
      <c r="O316" s="347" t="n">
        <v>2</v>
      </c>
      <c r="P316" s="347" t="n">
        <v>4</v>
      </c>
      <c r="Q316" s="347" t="n">
        <v>1</v>
      </c>
      <c r="R316" s="347" t="n">
        <v>1</v>
      </c>
      <c r="S316" s="309" t="n">
        <f aca="false">SUM(G316:R316)</f>
        <v>30</v>
      </c>
    </row>
    <row r="317" customFormat="false" ht="15" hidden="false" customHeight="true" outlineLevel="0" collapsed="false">
      <c r="B317" s="338"/>
      <c r="C317" s="225"/>
      <c r="D317" s="226"/>
      <c r="E317" s="438"/>
      <c r="F317" s="433" t="s">
        <v>33</v>
      </c>
      <c r="G317" s="347" t="n">
        <v>749</v>
      </c>
      <c r="H317" s="347" t="n">
        <v>1027</v>
      </c>
      <c r="I317" s="347" t="n">
        <v>826</v>
      </c>
      <c r="J317" s="347" t="n">
        <v>628</v>
      </c>
      <c r="K317" s="347" t="n">
        <v>771</v>
      </c>
      <c r="L317" s="347" t="n">
        <v>291</v>
      </c>
      <c r="M317" s="347" t="n">
        <v>176</v>
      </c>
      <c r="N317" s="347" t="n">
        <v>68</v>
      </c>
      <c r="O317" s="347" t="n">
        <v>499</v>
      </c>
      <c r="P317" s="347" t="n">
        <v>1028</v>
      </c>
      <c r="Q317" s="347" t="n">
        <v>987</v>
      </c>
      <c r="R317" s="347" t="n">
        <v>591</v>
      </c>
      <c r="S317" s="279" t="n">
        <f aca="false">SUM(G317:R317)</f>
        <v>7641</v>
      </c>
    </row>
    <row r="318" customFormat="false" ht="15" hidden="false" customHeight="true" outlineLevel="0" collapsed="false">
      <c r="B318" s="338"/>
      <c r="C318" s="225"/>
      <c r="D318" s="226"/>
      <c r="E318" s="438"/>
      <c r="F318" s="346" t="s">
        <v>34</v>
      </c>
      <c r="G318" s="347" t="n">
        <v>0</v>
      </c>
      <c r="H318" s="347" t="n">
        <v>1</v>
      </c>
      <c r="I318" s="347" t="n">
        <v>1</v>
      </c>
      <c r="J318" s="347" t="n">
        <v>0</v>
      </c>
      <c r="K318" s="347" t="n">
        <v>0</v>
      </c>
      <c r="L318" s="347" t="n">
        <v>7</v>
      </c>
      <c r="M318" s="347" t="n">
        <v>0</v>
      </c>
      <c r="N318" s="347" t="n">
        <v>0</v>
      </c>
      <c r="O318" s="347" t="n">
        <v>0</v>
      </c>
      <c r="P318" s="347" t="n">
        <v>1</v>
      </c>
      <c r="Q318" s="347" t="n">
        <v>0</v>
      </c>
      <c r="R318" s="347" t="n">
        <v>1</v>
      </c>
      <c r="S318" s="246" t="n">
        <f aca="false">SUM(G318:R318)</f>
        <v>11</v>
      </c>
    </row>
    <row r="319" customFormat="false" ht="15" hidden="false" customHeight="true" outlineLevel="0" collapsed="false">
      <c r="B319" s="338"/>
      <c r="C319" s="225"/>
      <c r="D319" s="226"/>
      <c r="E319" s="438"/>
      <c r="F319" s="346" t="s">
        <v>36</v>
      </c>
      <c r="G319" s="347" t="n">
        <v>17</v>
      </c>
      <c r="H319" s="347" t="n">
        <v>32</v>
      </c>
      <c r="I319" s="347" t="n">
        <v>5</v>
      </c>
      <c r="J319" s="347" t="n">
        <v>0</v>
      </c>
      <c r="K319" s="347" t="n">
        <v>0</v>
      </c>
      <c r="L319" s="347" t="n">
        <v>0</v>
      </c>
      <c r="M319" s="347" t="n">
        <v>0</v>
      </c>
      <c r="N319" s="347" t="n">
        <v>0</v>
      </c>
      <c r="O319" s="347" t="n">
        <v>8</v>
      </c>
      <c r="P319" s="347" t="n">
        <v>15</v>
      </c>
      <c r="Q319" s="347" t="n">
        <v>4</v>
      </c>
      <c r="R319" s="347" t="n">
        <v>2</v>
      </c>
      <c r="S319" s="246" t="n">
        <f aca="false">SUM(G319:R319)</f>
        <v>83</v>
      </c>
    </row>
    <row r="320" customFormat="false" ht="15" hidden="false" customHeight="true" outlineLevel="0" collapsed="false">
      <c r="B320" s="338"/>
      <c r="C320" s="225"/>
      <c r="D320" s="226"/>
      <c r="E320" s="438"/>
      <c r="F320" s="346" t="s">
        <v>38</v>
      </c>
      <c r="G320" s="348" t="n">
        <v>54</v>
      </c>
      <c r="H320" s="348" t="n">
        <v>78</v>
      </c>
      <c r="I320" s="348" t="n">
        <v>64</v>
      </c>
      <c r="J320" s="348" t="n">
        <v>45</v>
      </c>
      <c r="K320" s="348" t="n">
        <v>52</v>
      </c>
      <c r="L320" s="348" t="n">
        <v>9</v>
      </c>
      <c r="M320" s="348" t="n">
        <v>0</v>
      </c>
      <c r="N320" s="348" t="n">
        <v>0</v>
      </c>
      <c r="O320" s="348" t="n">
        <v>1</v>
      </c>
      <c r="P320" s="348" t="n">
        <v>72</v>
      </c>
      <c r="Q320" s="348" t="n">
        <v>35</v>
      </c>
      <c r="R320" s="348" t="n">
        <v>15</v>
      </c>
      <c r="S320" s="236" t="n">
        <f aca="false">SUM(G320:R320)</f>
        <v>425</v>
      </c>
    </row>
    <row r="321" customFormat="false" ht="15" hidden="false" customHeight="true" outlineLevel="0" collapsed="false">
      <c r="B321" s="338"/>
      <c r="C321" s="225"/>
      <c r="D321" s="226"/>
      <c r="E321" s="438"/>
      <c r="F321" s="284" t="s">
        <v>22</v>
      </c>
      <c r="G321" s="380" t="n">
        <f aca="false">SUM(G315:G320)</f>
        <v>827</v>
      </c>
      <c r="H321" s="369" t="n">
        <f aca="false">SUM(H315:H320)</f>
        <v>1142</v>
      </c>
      <c r="I321" s="369" t="n">
        <f aca="false">SUM(I315:I320)</f>
        <v>900</v>
      </c>
      <c r="J321" s="369" t="n">
        <f aca="false">SUM(J315:J320)</f>
        <v>674</v>
      </c>
      <c r="K321" s="369" t="n">
        <f aca="false">SUM(K315:K320)</f>
        <v>825</v>
      </c>
      <c r="L321" s="369" t="n">
        <f aca="false">SUM(L315:L320)</f>
        <v>317</v>
      </c>
      <c r="M321" s="369" t="n">
        <f aca="false">SUM(M315:M320)</f>
        <v>180</v>
      </c>
      <c r="N321" s="369" t="n">
        <f aca="false">SUM(N315:N320)</f>
        <v>70</v>
      </c>
      <c r="O321" s="369" t="n">
        <f aca="false">SUM(O315:O320)</f>
        <v>510</v>
      </c>
      <c r="P321" s="369" t="n">
        <f aca="false">SUM(P315:P320)</f>
        <v>1120</v>
      </c>
      <c r="Q321" s="369" t="n">
        <f aca="false">SUM(Q315:Q320)</f>
        <v>1028</v>
      </c>
      <c r="R321" s="370" t="n">
        <f aca="false">SUM(R315:R320)</f>
        <v>612</v>
      </c>
      <c r="S321" s="343" t="n">
        <f aca="false">SUM(S315:S320)</f>
        <v>8205</v>
      </c>
    </row>
    <row r="322" customFormat="false" ht="15" hidden="false" customHeight="true" outlineLevel="0" collapsed="false">
      <c r="B322" s="338"/>
      <c r="C322" s="225"/>
      <c r="D322" s="226"/>
      <c r="E322" s="251" t="s">
        <v>84</v>
      </c>
      <c r="F322" s="251"/>
      <c r="G322" s="252" t="n">
        <f aca="false">SUM(G305:G320)-G314</f>
        <v>9610</v>
      </c>
      <c r="H322" s="253" t="n">
        <f aca="false">SUM(H305:H320)-H314</f>
        <v>10369</v>
      </c>
      <c r="I322" s="253" t="n">
        <f aca="false">SUM(I305:I320)-I314</f>
        <v>10719</v>
      </c>
      <c r="J322" s="253" t="n">
        <f aca="false">SUM(J305:J320)-J314</f>
        <v>8982</v>
      </c>
      <c r="K322" s="253" t="n">
        <f aca="false">SUM(K305:K320)-K314</f>
        <v>11464</v>
      </c>
      <c r="L322" s="253" t="n">
        <f aca="false">SUM(L305:L320)-L314</f>
        <v>8991</v>
      </c>
      <c r="M322" s="253" t="n">
        <f aca="false">SUM(M305:M320)-M314</f>
        <v>10245</v>
      </c>
      <c r="N322" s="253" t="n">
        <f aca="false">SUM(N305:N320)-N314</f>
        <v>4185</v>
      </c>
      <c r="O322" s="253" t="n">
        <f aca="false">SUM(O305:O320)-O314</f>
        <v>9146</v>
      </c>
      <c r="P322" s="253" t="n">
        <f aca="false">SUM(P305:P320)-P314</f>
        <v>11508</v>
      </c>
      <c r="Q322" s="253" t="n">
        <f aca="false">SUM(Q305:Q320)-Q314</f>
        <v>10117</v>
      </c>
      <c r="R322" s="254" t="n">
        <f aca="false">SUM(R305:R320)-R314</f>
        <v>8735</v>
      </c>
      <c r="S322" s="80" t="n">
        <f aca="false">SUM(G322:R322)</f>
        <v>114071</v>
      </c>
    </row>
    <row r="323" customFormat="false" ht="7.5" hidden="false" customHeight="true" outlineLevel="0" collapsed="false">
      <c r="B323" s="338"/>
      <c r="C323" s="225"/>
      <c r="D323" s="256"/>
      <c r="E323" s="256"/>
      <c r="F323" s="256"/>
      <c r="G323" s="256"/>
      <c r="H323" s="256"/>
      <c r="I323" s="256"/>
      <c r="J323" s="256"/>
      <c r="K323" s="256"/>
      <c r="L323" s="256"/>
      <c r="M323" s="256"/>
      <c r="N323" s="256"/>
      <c r="O323" s="256"/>
      <c r="P323" s="256"/>
      <c r="Q323" s="256"/>
      <c r="R323" s="256"/>
      <c r="S323" s="256"/>
    </row>
    <row r="324" customFormat="false" ht="15" hidden="false" customHeight="true" outlineLevel="0" collapsed="false">
      <c r="B324" s="338"/>
      <c r="C324" s="225"/>
      <c r="D324" s="226" t="s">
        <v>119</v>
      </c>
      <c r="E324" s="227" t="s">
        <v>81</v>
      </c>
      <c r="F324" s="227"/>
      <c r="G324" s="347" t="n">
        <v>4082</v>
      </c>
      <c r="H324" s="347" t="n">
        <v>3880</v>
      </c>
      <c r="I324" s="347" t="n">
        <v>4336</v>
      </c>
      <c r="J324" s="347" t="n">
        <v>4039</v>
      </c>
      <c r="K324" s="347" t="n">
        <v>4596</v>
      </c>
      <c r="L324" s="347" t="n">
        <v>4942</v>
      </c>
      <c r="M324" s="347" t="n">
        <v>5981</v>
      </c>
      <c r="N324" s="347" t="n">
        <v>4025</v>
      </c>
      <c r="O324" s="347" t="n">
        <v>4416</v>
      </c>
      <c r="P324" s="347" t="n">
        <v>5055</v>
      </c>
      <c r="Q324" s="347" t="n">
        <v>4553</v>
      </c>
      <c r="R324" s="347" t="n">
        <v>4416</v>
      </c>
      <c r="S324" s="231" t="n">
        <f aca="false">SUM(G324:R324)</f>
        <v>54321</v>
      </c>
    </row>
    <row r="325" customFormat="false" ht="15" hidden="false" customHeight="true" outlineLevel="0" collapsed="false">
      <c r="B325" s="338"/>
      <c r="C325" s="225"/>
      <c r="D325" s="226"/>
      <c r="E325" s="400" t="s">
        <v>102</v>
      </c>
      <c r="F325" s="400"/>
      <c r="G325" s="347" t="n">
        <v>0</v>
      </c>
      <c r="H325" s="347" t="n">
        <v>25</v>
      </c>
      <c r="I325" s="347" t="n">
        <v>32</v>
      </c>
      <c r="J325" s="347" t="n">
        <v>14</v>
      </c>
      <c r="K325" s="347" t="n">
        <v>10</v>
      </c>
      <c r="L325" s="347" t="n">
        <v>14</v>
      </c>
      <c r="M325" s="347" t="n">
        <v>37</v>
      </c>
      <c r="N325" s="347" t="n">
        <v>13</v>
      </c>
      <c r="O325" s="347" t="n">
        <v>13</v>
      </c>
      <c r="P325" s="347" t="n">
        <v>5</v>
      </c>
      <c r="Q325" s="347" t="n">
        <v>4</v>
      </c>
      <c r="R325" s="347" t="n">
        <v>4</v>
      </c>
      <c r="S325" s="268" t="n">
        <f aca="false">SUM(G325:R325)</f>
        <v>171</v>
      </c>
    </row>
    <row r="326" customFormat="false" ht="15" hidden="false" customHeight="true" outlineLevel="0" collapsed="false">
      <c r="B326" s="338"/>
      <c r="C326" s="225"/>
      <c r="D326" s="226"/>
      <c r="E326" s="232" t="s">
        <v>82</v>
      </c>
      <c r="F326" s="232"/>
      <c r="G326" s="348" t="n">
        <v>1179</v>
      </c>
      <c r="H326" s="348" t="n">
        <v>1104</v>
      </c>
      <c r="I326" s="348" t="n">
        <v>1228</v>
      </c>
      <c r="J326" s="348" t="n">
        <v>1287</v>
      </c>
      <c r="K326" s="348" t="n">
        <v>1456</v>
      </c>
      <c r="L326" s="348" t="n">
        <v>1263</v>
      </c>
      <c r="M326" s="348" t="n">
        <v>1473</v>
      </c>
      <c r="N326" s="348" t="n">
        <v>957</v>
      </c>
      <c r="O326" s="348" t="n">
        <v>1381</v>
      </c>
      <c r="P326" s="348" t="n">
        <v>1673</v>
      </c>
      <c r="Q326" s="348" t="n">
        <v>1372</v>
      </c>
      <c r="R326" s="348" t="n">
        <v>1304</v>
      </c>
      <c r="S326" s="236" t="n">
        <f aca="false">SUM(G326:R326)</f>
        <v>15677</v>
      </c>
    </row>
    <row r="327" customFormat="false" ht="15" hidden="false" customHeight="true" outlineLevel="0" collapsed="false">
      <c r="B327" s="338"/>
      <c r="C327" s="225"/>
      <c r="D327" s="226"/>
      <c r="E327" s="248" t="s">
        <v>28</v>
      </c>
      <c r="F327" s="274" t="s">
        <v>33</v>
      </c>
      <c r="G327" s="359" t="n">
        <v>942</v>
      </c>
      <c r="H327" s="360" t="n">
        <v>911</v>
      </c>
      <c r="I327" s="360" t="n">
        <v>766</v>
      </c>
      <c r="J327" s="360" t="n">
        <v>767</v>
      </c>
      <c r="K327" s="360" t="n">
        <v>850</v>
      </c>
      <c r="L327" s="360" t="n">
        <v>755</v>
      </c>
      <c r="M327" s="360" t="n">
        <v>1420</v>
      </c>
      <c r="N327" s="360" t="n">
        <v>751</v>
      </c>
      <c r="O327" s="360" t="n">
        <v>864</v>
      </c>
      <c r="P327" s="360" t="n">
        <v>904</v>
      </c>
      <c r="Q327" s="360" t="n">
        <v>983</v>
      </c>
      <c r="R327" s="361" t="n">
        <v>791</v>
      </c>
      <c r="S327" s="279" t="n">
        <f aca="false">SUM(G327:R327)</f>
        <v>10704</v>
      </c>
    </row>
    <row r="328" customFormat="false" ht="15" hidden="false" customHeight="true" outlineLevel="0" collapsed="false">
      <c r="B328" s="338"/>
      <c r="C328" s="225"/>
      <c r="D328" s="226"/>
      <c r="E328" s="248"/>
      <c r="F328" s="274" t="s">
        <v>34</v>
      </c>
      <c r="G328" s="363" t="n">
        <v>10</v>
      </c>
      <c r="H328" s="347" t="n">
        <v>29</v>
      </c>
      <c r="I328" s="347" t="n">
        <v>30</v>
      </c>
      <c r="J328" s="347" t="n">
        <v>31</v>
      </c>
      <c r="K328" s="347" t="n">
        <v>35</v>
      </c>
      <c r="L328" s="347" t="n">
        <v>32</v>
      </c>
      <c r="M328" s="347" t="n">
        <v>31</v>
      </c>
      <c r="N328" s="347" t="n">
        <v>28</v>
      </c>
      <c r="O328" s="347" t="n">
        <v>31</v>
      </c>
      <c r="P328" s="347" t="n">
        <v>34</v>
      </c>
      <c r="Q328" s="347" t="n">
        <v>29</v>
      </c>
      <c r="R328" s="364" t="n">
        <v>10</v>
      </c>
      <c r="S328" s="279" t="n">
        <f aca="false">SUM(G328:R328)</f>
        <v>330</v>
      </c>
    </row>
    <row r="329" customFormat="false" ht="15" hidden="false" customHeight="true" outlineLevel="0" collapsed="false">
      <c r="B329" s="338"/>
      <c r="C329" s="225"/>
      <c r="D329" s="226"/>
      <c r="E329" s="248"/>
      <c r="F329" s="432" t="s">
        <v>36</v>
      </c>
      <c r="G329" s="363" t="n">
        <v>0</v>
      </c>
      <c r="H329" s="347" t="n">
        <v>0</v>
      </c>
      <c r="I329" s="347" t="n">
        <v>18</v>
      </c>
      <c r="J329" s="347" t="n">
        <v>10</v>
      </c>
      <c r="K329" s="347" t="n">
        <v>0</v>
      </c>
      <c r="L329" s="347" t="n">
        <v>0</v>
      </c>
      <c r="M329" s="347" t="n">
        <v>0</v>
      </c>
      <c r="N329" s="347" t="n">
        <v>0</v>
      </c>
      <c r="O329" s="347" t="n">
        <v>0</v>
      </c>
      <c r="P329" s="347" t="n">
        <v>0</v>
      </c>
      <c r="Q329" s="347" t="n">
        <v>18</v>
      </c>
      <c r="R329" s="364" t="n">
        <v>24</v>
      </c>
      <c r="S329" s="309" t="n">
        <f aca="false">SUM(G329:R329)</f>
        <v>70</v>
      </c>
    </row>
    <row r="330" customFormat="false" ht="15" hidden="false" customHeight="true" outlineLevel="0" collapsed="false">
      <c r="B330" s="338"/>
      <c r="C330" s="225"/>
      <c r="D330" s="226"/>
      <c r="E330" s="248"/>
      <c r="F330" s="342" t="s">
        <v>38</v>
      </c>
      <c r="G330" s="377" t="n">
        <v>70</v>
      </c>
      <c r="H330" s="378" t="n">
        <v>92</v>
      </c>
      <c r="I330" s="378" t="n">
        <v>79</v>
      </c>
      <c r="J330" s="378" t="n">
        <v>100</v>
      </c>
      <c r="K330" s="378" t="n">
        <v>99</v>
      </c>
      <c r="L330" s="378" t="n">
        <v>72</v>
      </c>
      <c r="M330" s="378" t="n">
        <v>97</v>
      </c>
      <c r="N330" s="378" t="n">
        <v>5</v>
      </c>
      <c r="O330" s="378" t="n">
        <v>92</v>
      </c>
      <c r="P330" s="378" t="n">
        <v>82</v>
      </c>
      <c r="Q330" s="378" t="n">
        <v>65</v>
      </c>
      <c r="R330" s="379" t="n">
        <v>38</v>
      </c>
      <c r="S330" s="343" t="n">
        <f aca="false">SUM(G330:R330)</f>
        <v>891</v>
      </c>
    </row>
    <row r="331" customFormat="false" ht="15" hidden="false" customHeight="true" outlineLevel="0" collapsed="false">
      <c r="B331" s="338"/>
      <c r="C331" s="225"/>
      <c r="D331" s="226"/>
      <c r="E331" s="248"/>
      <c r="F331" s="284" t="s">
        <v>22</v>
      </c>
      <c r="G331" s="368" t="n">
        <f aca="false">SUM(G327:G330)</f>
        <v>1022</v>
      </c>
      <c r="H331" s="369" t="n">
        <f aca="false">SUM(H327:H330)</f>
        <v>1032</v>
      </c>
      <c r="I331" s="369" t="n">
        <f aca="false">SUM(I327:I330)</f>
        <v>893</v>
      </c>
      <c r="J331" s="369" t="n">
        <f aca="false">SUM(J327:J330)</f>
        <v>908</v>
      </c>
      <c r="K331" s="369" t="n">
        <f aca="false">SUM(K327:K330)</f>
        <v>984</v>
      </c>
      <c r="L331" s="369" t="n">
        <f aca="false">SUM(L327:L330)</f>
        <v>859</v>
      </c>
      <c r="M331" s="369" t="n">
        <f aca="false">SUM(M327:M330)</f>
        <v>1548</v>
      </c>
      <c r="N331" s="369" t="n">
        <f aca="false">SUM(N327:N330)</f>
        <v>784</v>
      </c>
      <c r="O331" s="369" t="n">
        <f aca="false">SUM(O327:O330)</f>
        <v>987</v>
      </c>
      <c r="P331" s="369" t="n">
        <f aca="false">SUM(P327:P330)</f>
        <v>1020</v>
      </c>
      <c r="Q331" s="369" t="n">
        <f aca="false">SUM(Q327:Q330)</f>
        <v>1095</v>
      </c>
      <c r="R331" s="383" t="n">
        <f aca="false">SUM(R327:R330)</f>
        <v>863</v>
      </c>
      <c r="S331" s="80" t="n">
        <f aca="false">SUM(S327:S330)</f>
        <v>11995</v>
      </c>
    </row>
    <row r="332" customFormat="false" ht="15" hidden="false" customHeight="true" outlineLevel="0" collapsed="false">
      <c r="B332" s="338"/>
      <c r="C332" s="225"/>
      <c r="D332" s="226"/>
      <c r="E332" s="248" t="s">
        <v>24</v>
      </c>
      <c r="F332" s="432" t="s">
        <v>33</v>
      </c>
      <c r="G332" s="373" t="n">
        <v>500</v>
      </c>
      <c r="H332" s="373" t="n">
        <v>591</v>
      </c>
      <c r="I332" s="373" t="n">
        <v>567</v>
      </c>
      <c r="J332" s="373" t="n">
        <v>560</v>
      </c>
      <c r="K332" s="373" t="n">
        <v>691</v>
      </c>
      <c r="L332" s="373" t="n">
        <v>357</v>
      </c>
      <c r="M332" s="373" t="n">
        <v>273</v>
      </c>
      <c r="N332" s="373" t="n">
        <v>197</v>
      </c>
      <c r="O332" s="373" t="n">
        <v>502</v>
      </c>
      <c r="P332" s="373" t="n">
        <v>586</v>
      </c>
      <c r="Q332" s="373" t="n">
        <v>529</v>
      </c>
      <c r="R332" s="373" t="n">
        <v>330</v>
      </c>
      <c r="S332" s="309" t="n">
        <f aca="false">SUM(G332:R332)</f>
        <v>5683</v>
      </c>
    </row>
    <row r="333" customFormat="false" ht="15" hidden="false" customHeight="true" outlineLevel="0" collapsed="false">
      <c r="B333" s="338"/>
      <c r="C333" s="225"/>
      <c r="D333" s="226"/>
      <c r="E333" s="248"/>
      <c r="F333" s="346" t="s">
        <v>34</v>
      </c>
      <c r="G333" s="347" t="n">
        <v>16</v>
      </c>
      <c r="H333" s="347" t="n">
        <v>3</v>
      </c>
      <c r="I333" s="347" t="n">
        <v>0</v>
      </c>
      <c r="J333" s="347" t="n">
        <v>0</v>
      </c>
      <c r="K333" s="347" t="n">
        <v>0</v>
      </c>
      <c r="L333" s="347" t="n">
        <v>0</v>
      </c>
      <c r="M333" s="347" t="n">
        <v>0</v>
      </c>
      <c r="N333" s="347" t="n">
        <v>0</v>
      </c>
      <c r="O333" s="347" t="n">
        <v>0</v>
      </c>
      <c r="P333" s="347" t="n">
        <v>0</v>
      </c>
      <c r="Q333" s="347" t="n">
        <v>0</v>
      </c>
      <c r="R333" s="347" t="n">
        <v>0</v>
      </c>
      <c r="S333" s="246" t="n">
        <f aca="false">SUM(G333:R333)</f>
        <v>19</v>
      </c>
    </row>
    <row r="334" customFormat="false" ht="15" hidden="false" customHeight="true" outlineLevel="0" collapsed="false">
      <c r="B334" s="338"/>
      <c r="C334" s="225"/>
      <c r="D334" s="226"/>
      <c r="E334" s="248"/>
      <c r="F334" s="346" t="s">
        <v>36</v>
      </c>
      <c r="G334" s="347" t="n">
        <v>153</v>
      </c>
      <c r="H334" s="347" t="n">
        <v>282</v>
      </c>
      <c r="I334" s="347" t="n">
        <v>241</v>
      </c>
      <c r="J334" s="347" t="n">
        <v>118</v>
      </c>
      <c r="K334" s="347" t="n">
        <v>256</v>
      </c>
      <c r="L334" s="347" t="n">
        <v>63</v>
      </c>
      <c r="M334" s="347" t="n">
        <v>24</v>
      </c>
      <c r="N334" s="347" t="n">
        <v>6</v>
      </c>
      <c r="O334" s="347" t="n">
        <v>153</v>
      </c>
      <c r="P334" s="347" t="n">
        <v>246</v>
      </c>
      <c r="Q334" s="347" t="n">
        <v>252</v>
      </c>
      <c r="R334" s="347" t="n">
        <v>155</v>
      </c>
      <c r="S334" s="246" t="n">
        <f aca="false">SUM(G334:R334)</f>
        <v>1949</v>
      </c>
    </row>
    <row r="335" customFormat="false" ht="15" hidden="false" customHeight="true" outlineLevel="0" collapsed="false">
      <c r="B335" s="338"/>
      <c r="C335" s="225"/>
      <c r="D335" s="226"/>
      <c r="E335" s="248"/>
      <c r="F335" s="434" t="s">
        <v>38</v>
      </c>
      <c r="G335" s="347" t="n">
        <v>36</v>
      </c>
      <c r="H335" s="347" t="n">
        <v>24</v>
      </c>
      <c r="I335" s="347" t="n">
        <v>22</v>
      </c>
      <c r="J335" s="347" t="n">
        <v>15</v>
      </c>
      <c r="K335" s="347" t="n">
        <v>6</v>
      </c>
      <c r="L335" s="347" t="n">
        <v>0</v>
      </c>
      <c r="M335" s="347" t="n">
        <v>0</v>
      </c>
      <c r="N335" s="347" t="n">
        <v>0</v>
      </c>
      <c r="O335" s="347" t="n">
        <v>0</v>
      </c>
      <c r="P335" s="347" t="n">
        <v>4</v>
      </c>
      <c r="Q335" s="347" t="n">
        <v>39</v>
      </c>
      <c r="R335" s="347" t="n">
        <v>17</v>
      </c>
      <c r="S335" s="236" t="n">
        <f aca="false">SUM(G335:R335)</f>
        <v>163</v>
      </c>
    </row>
    <row r="336" customFormat="false" ht="15" hidden="false" customHeight="true" outlineLevel="0" collapsed="false">
      <c r="B336" s="338"/>
      <c r="C336" s="225"/>
      <c r="D336" s="226"/>
      <c r="E336" s="248"/>
      <c r="F336" s="284" t="s">
        <v>22</v>
      </c>
      <c r="G336" s="439" t="n">
        <f aca="false">SUM(G332:G335)</f>
        <v>705</v>
      </c>
      <c r="H336" s="440" t="n">
        <f aca="false">SUM(H332:H335)</f>
        <v>900</v>
      </c>
      <c r="I336" s="440" t="n">
        <f aca="false">SUM(I332:I335)</f>
        <v>830</v>
      </c>
      <c r="J336" s="440" t="n">
        <f aca="false">SUM(J332:J335)</f>
        <v>693</v>
      </c>
      <c r="K336" s="440" t="n">
        <f aca="false">SUM(K332:K335)</f>
        <v>953</v>
      </c>
      <c r="L336" s="440" t="n">
        <f aca="false">SUM(L332:L335)</f>
        <v>420</v>
      </c>
      <c r="M336" s="440" t="n">
        <f aca="false">SUM(M332:M335)</f>
        <v>297</v>
      </c>
      <c r="N336" s="440" t="n">
        <f aca="false">SUM(N332:N335)</f>
        <v>203</v>
      </c>
      <c r="O336" s="440" t="n">
        <f aca="false">SUM(O332:O335)</f>
        <v>655</v>
      </c>
      <c r="P336" s="440" t="n">
        <f aca="false">SUM(P332:P335)</f>
        <v>836</v>
      </c>
      <c r="Q336" s="440" t="n">
        <f aca="false">SUM(Q332:Q335)</f>
        <v>820</v>
      </c>
      <c r="R336" s="441" t="n">
        <f aca="false">SUM(R332:R335)</f>
        <v>502</v>
      </c>
      <c r="S336" s="343" t="n">
        <f aca="false">SUM(S332:S335)</f>
        <v>7814</v>
      </c>
    </row>
    <row r="337" customFormat="false" ht="15" hidden="false" customHeight="true" outlineLevel="0" collapsed="false">
      <c r="B337" s="338"/>
      <c r="C337" s="225"/>
      <c r="D337" s="226"/>
      <c r="E337" s="251" t="s">
        <v>84</v>
      </c>
      <c r="F337" s="251"/>
      <c r="G337" s="252" t="n">
        <f aca="false">SUM(G324:G335)-G331</f>
        <v>6988</v>
      </c>
      <c r="H337" s="253" t="n">
        <f aca="false">SUM(H324:H335)-H331</f>
        <v>6941</v>
      </c>
      <c r="I337" s="253" t="n">
        <f aca="false">SUM(I324:I335)-I331</f>
        <v>7319</v>
      </c>
      <c r="J337" s="253" t="n">
        <f aca="false">SUM(J324:J335)-J331</f>
        <v>6941</v>
      </c>
      <c r="K337" s="253" t="n">
        <f aca="false">SUM(K324:K335)-K331</f>
        <v>7999</v>
      </c>
      <c r="L337" s="253" t="n">
        <f aca="false">SUM(L324:L335)-L331</f>
        <v>7498</v>
      </c>
      <c r="M337" s="253" t="n">
        <f aca="false">SUM(M324:M335)-M331</f>
        <v>9336</v>
      </c>
      <c r="N337" s="253" t="n">
        <f aca="false">SUM(N324:N335)-N331</f>
        <v>5982</v>
      </c>
      <c r="O337" s="253" t="n">
        <f aca="false">SUM(O324:O335)-O331</f>
        <v>7452</v>
      </c>
      <c r="P337" s="253" t="n">
        <f aca="false">SUM(P324:P335)-P331</f>
        <v>8589</v>
      </c>
      <c r="Q337" s="253" t="n">
        <f aca="false">SUM(Q324:Q335)-Q331</f>
        <v>7844</v>
      </c>
      <c r="R337" s="254" t="n">
        <f aca="false">SUM(R324:R335)-R331</f>
        <v>7089</v>
      </c>
      <c r="S337" s="80" t="n">
        <f aca="false">SUM(G337:R337)</f>
        <v>89978</v>
      </c>
    </row>
    <row r="338" customFormat="false" ht="7.5" hidden="false" customHeight="true" outlineLevel="0" collapsed="false">
      <c r="B338" s="338"/>
      <c r="C338" s="225"/>
      <c r="D338" s="256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6"/>
      <c r="P338" s="256"/>
      <c r="Q338" s="256"/>
      <c r="R338" s="256"/>
      <c r="S338" s="256"/>
    </row>
    <row r="339" customFormat="false" ht="15" hidden="false" customHeight="true" outlineLevel="0" collapsed="false">
      <c r="B339" s="338"/>
      <c r="C339" s="225"/>
      <c r="D339" s="226" t="s">
        <v>120</v>
      </c>
      <c r="E339" s="227" t="s">
        <v>81</v>
      </c>
      <c r="F339" s="227"/>
      <c r="G339" s="347" t="n">
        <v>2098</v>
      </c>
      <c r="H339" s="347" t="n">
        <v>1996</v>
      </c>
      <c r="I339" s="347" t="n">
        <v>1922</v>
      </c>
      <c r="J339" s="347" t="n">
        <v>1808</v>
      </c>
      <c r="K339" s="347" t="n">
        <v>2140</v>
      </c>
      <c r="L339" s="347" t="n">
        <v>1728</v>
      </c>
      <c r="M339" s="347" t="n">
        <v>1640</v>
      </c>
      <c r="N339" s="347" t="n">
        <v>681</v>
      </c>
      <c r="O339" s="347" t="n">
        <v>2238</v>
      </c>
      <c r="P339" s="347" t="n">
        <v>2572</v>
      </c>
      <c r="Q339" s="347" t="n">
        <v>2131</v>
      </c>
      <c r="R339" s="347" t="n">
        <v>2089</v>
      </c>
      <c r="S339" s="231" t="n">
        <f aca="false">SUM(G339:R339)</f>
        <v>23043</v>
      </c>
    </row>
    <row r="340" customFormat="false" ht="15" hidden="false" customHeight="true" outlineLevel="0" collapsed="false">
      <c r="B340" s="338"/>
      <c r="C340" s="225"/>
      <c r="D340" s="226"/>
      <c r="E340" s="232" t="s">
        <v>82</v>
      </c>
      <c r="F340" s="232"/>
      <c r="G340" s="348" t="n">
        <v>510</v>
      </c>
      <c r="H340" s="348" t="n">
        <v>452</v>
      </c>
      <c r="I340" s="348" t="n">
        <v>517</v>
      </c>
      <c r="J340" s="348" t="n">
        <v>473</v>
      </c>
      <c r="K340" s="348" t="n">
        <v>595</v>
      </c>
      <c r="L340" s="348" t="n">
        <v>500</v>
      </c>
      <c r="M340" s="348" t="n">
        <v>419</v>
      </c>
      <c r="N340" s="348" t="n">
        <v>149</v>
      </c>
      <c r="O340" s="348" t="n">
        <v>501</v>
      </c>
      <c r="P340" s="348" t="n">
        <v>668</v>
      </c>
      <c r="Q340" s="348" t="n">
        <v>572</v>
      </c>
      <c r="R340" s="348" t="n">
        <v>494</v>
      </c>
      <c r="S340" s="246" t="n">
        <f aca="false">SUM(G340:R340)</f>
        <v>5850</v>
      </c>
    </row>
    <row r="341" customFormat="false" ht="15" hidden="false" customHeight="true" outlineLevel="0" collapsed="false">
      <c r="B341" s="338"/>
      <c r="C341" s="225"/>
      <c r="D341" s="226"/>
      <c r="E341" s="237" t="s">
        <v>117</v>
      </c>
      <c r="F341" s="237"/>
      <c r="G341" s="350" t="n">
        <v>21</v>
      </c>
      <c r="H341" s="381" t="n">
        <v>27</v>
      </c>
      <c r="I341" s="381" t="n">
        <v>17</v>
      </c>
      <c r="J341" s="381" t="n">
        <v>15</v>
      </c>
      <c r="K341" s="381" t="n">
        <v>15</v>
      </c>
      <c r="L341" s="381" t="n">
        <v>26</v>
      </c>
      <c r="M341" s="381" t="n">
        <v>17</v>
      </c>
      <c r="N341" s="381" t="n">
        <v>12</v>
      </c>
      <c r="O341" s="381" t="n">
        <v>19</v>
      </c>
      <c r="P341" s="381" t="n">
        <v>21</v>
      </c>
      <c r="Q341" s="381" t="n">
        <v>42</v>
      </c>
      <c r="R341" s="387" t="n">
        <v>23</v>
      </c>
      <c r="S341" s="80" t="n">
        <f aca="false">SUM(G341:R341)</f>
        <v>255</v>
      </c>
    </row>
    <row r="342" customFormat="false" ht="15" hidden="false" customHeight="true" outlineLevel="0" collapsed="false">
      <c r="B342" s="338"/>
      <c r="C342" s="225"/>
      <c r="D342" s="226"/>
      <c r="E342" s="237" t="s">
        <v>29</v>
      </c>
      <c r="F342" s="237"/>
      <c r="G342" s="353" t="n">
        <v>21</v>
      </c>
      <c r="H342" s="354" t="n">
        <v>28</v>
      </c>
      <c r="I342" s="354" t="n">
        <v>17</v>
      </c>
      <c r="J342" s="354" t="n">
        <v>16</v>
      </c>
      <c r="K342" s="354" t="n">
        <v>19</v>
      </c>
      <c r="L342" s="354" t="n">
        <v>28</v>
      </c>
      <c r="M342" s="354" t="n">
        <v>18</v>
      </c>
      <c r="N342" s="354" t="n">
        <v>12</v>
      </c>
      <c r="O342" s="354" t="n">
        <v>22</v>
      </c>
      <c r="P342" s="355" t="n">
        <v>22</v>
      </c>
      <c r="Q342" s="355" t="n">
        <v>46</v>
      </c>
      <c r="R342" s="356" t="n">
        <v>25</v>
      </c>
      <c r="S342" s="268" t="n">
        <f aca="false">SUM(G342:R342)</f>
        <v>274</v>
      </c>
    </row>
    <row r="343" customFormat="false" ht="15" hidden="false" customHeight="true" outlineLevel="0" collapsed="false">
      <c r="B343" s="338"/>
      <c r="C343" s="225"/>
      <c r="D343" s="226"/>
      <c r="E343" s="248" t="s">
        <v>28</v>
      </c>
      <c r="F343" s="269" t="s">
        <v>31</v>
      </c>
      <c r="G343" s="359" t="n">
        <v>0</v>
      </c>
      <c r="H343" s="360" t="n">
        <v>0</v>
      </c>
      <c r="I343" s="360" t="n">
        <v>0</v>
      </c>
      <c r="J343" s="360" t="n">
        <v>0</v>
      </c>
      <c r="K343" s="360" t="n">
        <v>1</v>
      </c>
      <c r="L343" s="360" t="n">
        <v>2</v>
      </c>
      <c r="M343" s="360" t="n">
        <v>0</v>
      </c>
      <c r="N343" s="360" t="n">
        <v>0</v>
      </c>
      <c r="O343" s="360" t="n">
        <v>0</v>
      </c>
      <c r="P343" s="360" t="n">
        <v>0</v>
      </c>
      <c r="Q343" s="360" t="n">
        <v>0</v>
      </c>
      <c r="R343" s="361" t="n">
        <v>1</v>
      </c>
      <c r="S343" s="231" t="n">
        <f aca="false">SUM(G343:R343)</f>
        <v>4</v>
      </c>
    </row>
    <row r="344" customFormat="false" ht="15" hidden="false" customHeight="true" outlineLevel="0" collapsed="false">
      <c r="B344" s="338"/>
      <c r="C344" s="225"/>
      <c r="D344" s="226"/>
      <c r="E344" s="248"/>
      <c r="F344" s="308" t="s">
        <v>32</v>
      </c>
      <c r="G344" s="363" t="n">
        <v>0</v>
      </c>
      <c r="H344" s="347" t="n">
        <v>1</v>
      </c>
      <c r="I344" s="347" t="n">
        <v>0</v>
      </c>
      <c r="J344" s="347" t="n">
        <v>0</v>
      </c>
      <c r="K344" s="347" t="n">
        <v>0</v>
      </c>
      <c r="L344" s="347" t="n">
        <v>0</v>
      </c>
      <c r="M344" s="347" t="n">
        <v>1</v>
      </c>
      <c r="N344" s="347" t="n">
        <v>2</v>
      </c>
      <c r="O344" s="347" t="n">
        <v>1</v>
      </c>
      <c r="P344" s="347" t="n">
        <v>1</v>
      </c>
      <c r="Q344" s="347" t="n">
        <v>1</v>
      </c>
      <c r="R344" s="364" t="n">
        <v>0</v>
      </c>
      <c r="S344" s="309" t="n">
        <f aca="false">SUM(G344:R344)</f>
        <v>7</v>
      </c>
    </row>
    <row r="345" customFormat="false" ht="15" hidden="false" customHeight="true" outlineLevel="0" collapsed="false">
      <c r="B345" s="338"/>
      <c r="C345" s="225"/>
      <c r="D345" s="226"/>
      <c r="E345" s="248"/>
      <c r="F345" s="274" t="s">
        <v>33</v>
      </c>
      <c r="G345" s="363" t="n">
        <v>252</v>
      </c>
      <c r="H345" s="347" t="n">
        <v>231</v>
      </c>
      <c r="I345" s="347" t="n">
        <v>286</v>
      </c>
      <c r="J345" s="347" t="n">
        <v>201</v>
      </c>
      <c r="K345" s="347" t="n">
        <v>278</v>
      </c>
      <c r="L345" s="347" t="n">
        <v>217</v>
      </c>
      <c r="M345" s="347" t="n">
        <v>155</v>
      </c>
      <c r="N345" s="347" t="n">
        <v>48</v>
      </c>
      <c r="O345" s="347" t="n">
        <v>267</v>
      </c>
      <c r="P345" s="347" t="n">
        <v>309</v>
      </c>
      <c r="Q345" s="347" t="n">
        <v>296</v>
      </c>
      <c r="R345" s="364" t="n">
        <v>267</v>
      </c>
      <c r="S345" s="279" t="n">
        <f aca="false">SUM(G345:R345)</f>
        <v>2807</v>
      </c>
    </row>
    <row r="346" customFormat="false" ht="15" hidden="false" customHeight="true" outlineLevel="0" collapsed="false">
      <c r="B346" s="338"/>
      <c r="C346" s="225"/>
      <c r="D346" s="226"/>
      <c r="E346" s="248"/>
      <c r="F346" s="274" t="s">
        <v>34</v>
      </c>
      <c r="G346" s="363" t="n">
        <v>3</v>
      </c>
      <c r="H346" s="347" t="n">
        <v>0</v>
      </c>
      <c r="I346" s="347" t="n">
        <v>0</v>
      </c>
      <c r="J346" s="347" t="n">
        <v>4</v>
      </c>
      <c r="K346" s="347" t="n">
        <v>0</v>
      </c>
      <c r="L346" s="347" t="n">
        <v>2</v>
      </c>
      <c r="M346" s="347" t="n">
        <v>2</v>
      </c>
      <c r="N346" s="347" t="n">
        <v>1</v>
      </c>
      <c r="O346" s="347" t="n">
        <v>1</v>
      </c>
      <c r="P346" s="347" t="n">
        <v>0</v>
      </c>
      <c r="Q346" s="347" t="n">
        <v>0</v>
      </c>
      <c r="R346" s="364" t="n">
        <v>0</v>
      </c>
      <c r="S346" s="279" t="n">
        <f aca="false">SUM(G346:R346)</f>
        <v>13</v>
      </c>
    </row>
    <row r="347" customFormat="false" ht="15" hidden="false" customHeight="true" outlineLevel="0" collapsed="false">
      <c r="B347" s="338"/>
      <c r="C347" s="225"/>
      <c r="D347" s="226"/>
      <c r="E347" s="248"/>
      <c r="F347" s="432" t="s">
        <v>36</v>
      </c>
      <c r="G347" s="363" t="n">
        <v>0</v>
      </c>
      <c r="H347" s="347" t="n">
        <v>0</v>
      </c>
      <c r="I347" s="347" t="n">
        <v>0</v>
      </c>
      <c r="J347" s="347" t="n">
        <v>6</v>
      </c>
      <c r="K347" s="347" t="n">
        <v>20</v>
      </c>
      <c r="L347" s="347" t="n">
        <v>28</v>
      </c>
      <c r="M347" s="347" t="n">
        <v>36</v>
      </c>
      <c r="N347" s="347" t="n">
        <v>2</v>
      </c>
      <c r="O347" s="347" t="n">
        <v>24</v>
      </c>
      <c r="P347" s="347" t="n">
        <v>26</v>
      </c>
      <c r="Q347" s="347" t="n">
        <v>16</v>
      </c>
      <c r="R347" s="364" t="n">
        <v>1</v>
      </c>
      <c r="S347" s="309" t="n">
        <f aca="false">SUM(G347:R347)</f>
        <v>159</v>
      </c>
    </row>
    <row r="348" customFormat="false" ht="15" hidden="false" customHeight="true" outlineLevel="0" collapsed="false">
      <c r="B348" s="338"/>
      <c r="C348" s="225"/>
      <c r="D348" s="226"/>
      <c r="E348" s="248"/>
      <c r="F348" s="342" t="s">
        <v>38</v>
      </c>
      <c r="G348" s="377" t="n">
        <v>33</v>
      </c>
      <c r="H348" s="378" t="n">
        <v>29</v>
      </c>
      <c r="I348" s="378" t="n">
        <v>36</v>
      </c>
      <c r="J348" s="378" t="n">
        <v>35</v>
      </c>
      <c r="K348" s="378" t="n">
        <v>19</v>
      </c>
      <c r="L348" s="378" t="n">
        <v>8</v>
      </c>
      <c r="M348" s="378" t="n">
        <v>9</v>
      </c>
      <c r="N348" s="378" t="n">
        <v>0</v>
      </c>
      <c r="O348" s="378" t="n">
        <v>0</v>
      </c>
      <c r="P348" s="378" t="n">
        <v>12</v>
      </c>
      <c r="Q348" s="378" t="n">
        <v>7</v>
      </c>
      <c r="R348" s="379" t="n">
        <v>15</v>
      </c>
      <c r="S348" s="343" t="n">
        <f aca="false">SUM(G348:R348)</f>
        <v>203</v>
      </c>
    </row>
    <row r="349" customFormat="false" ht="15" hidden="false" customHeight="true" outlineLevel="0" collapsed="false">
      <c r="B349" s="338"/>
      <c r="C349" s="225"/>
      <c r="D349" s="226"/>
      <c r="E349" s="248"/>
      <c r="F349" s="284" t="s">
        <v>22</v>
      </c>
      <c r="G349" s="368" t="n">
        <f aca="false">SUM(G343:G348)</f>
        <v>288</v>
      </c>
      <c r="H349" s="369" t="n">
        <f aca="false">SUM(H343:H348)</f>
        <v>261</v>
      </c>
      <c r="I349" s="369" t="n">
        <f aca="false">SUM(I343:I348)</f>
        <v>322</v>
      </c>
      <c r="J349" s="369" t="n">
        <f aca="false">SUM(J343:J348)</f>
        <v>246</v>
      </c>
      <c r="K349" s="369" t="n">
        <f aca="false">SUM(K343:K348)</f>
        <v>318</v>
      </c>
      <c r="L349" s="369" t="n">
        <f aca="false">SUM(L343:L348)</f>
        <v>257</v>
      </c>
      <c r="M349" s="369" t="n">
        <f aca="false">SUM(M343:M348)</f>
        <v>203</v>
      </c>
      <c r="N349" s="369" t="n">
        <f aca="false">SUM(N343:N348)</f>
        <v>53</v>
      </c>
      <c r="O349" s="369" t="n">
        <f aca="false">SUM(O343:O348)</f>
        <v>293</v>
      </c>
      <c r="P349" s="369" t="n">
        <f aca="false">SUM(P343:P348)</f>
        <v>348</v>
      </c>
      <c r="Q349" s="369" t="n">
        <f aca="false">SUM(Q343:Q348)</f>
        <v>320</v>
      </c>
      <c r="R349" s="383" t="n">
        <f aca="false">SUM(R343:R348)</f>
        <v>284</v>
      </c>
      <c r="S349" s="80" t="n">
        <f aca="false">SUM(S343:S348)</f>
        <v>3193</v>
      </c>
    </row>
    <row r="350" customFormat="false" ht="15" hidden="false" customHeight="true" outlineLevel="0" collapsed="false">
      <c r="B350" s="338"/>
      <c r="C350" s="225"/>
      <c r="D350" s="226"/>
      <c r="E350" s="438" t="s">
        <v>24</v>
      </c>
      <c r="F350" s="432" t="s">
        <v>31</v>
      </c>
      <c r="G350" s="373" t="n">
        <v>0</v>
      </c>
      <c r="H350" s="373" t="n">
        <v>0</v>
      </c>
      <c r="I350" s="373" t="n">
        <v>1</v>
      </c>
      <c r="J350" s="373" t="n">
        <v>1</v>
      </c>
      <c r="K350" s="373" t="n">
        <v>1</v>
      </c>
      <c r="L350" s="373" t="n">
        <v>0</v>
      </c>
      <c r="M350" s="373" t="n">
        <v>0</v>
      </c>
      <c r="N350" s="373" t="n">
        <v>0</v>
      </c>
      <c r="O350" s="373" t="n">
        <v>2</v>
      </c>
      <c r="P350" s="373" t="n">
        <v>8</v>
      </c>
      <c r="Q350" s="373" t="n">
        <v>8</v>
      </c>
      <c r="R350" s="373" t="n">
        <v>0</v>
      </c>
      <c r="S350" s="309" t="n">
        <f aca="false">SUM(G350:R350)</f>
        <v>21</v>
      </c>
      <c r="V350" s="255"/>
    </row>
    <row r="351" customFormat="false" ht="15" hidden="false" customHeight="true" outlineLevel="0" collapsed="false">
      <c r="B351" s="338"/>
      <c r="C351" s="225"/>
      <c r="D351" s="226"/>
      <c r="E351" s="438"/>
      <c r="F351" s="432" t="s">
        <v>32</v>
      </c>
      <c r="G351" s="347" t="n">
        <v>1</v>
      </c>
      <c r="H351" s="347" t="n">
        <v>0</v>
      </c>
      <c r="I351" s="347" t="n">
        <v>0</v>
      </c>
      <c r="J351" s="347" t="n">
        <v>0</v>
      </c>
      <c r="K351" s="347" t="n">
        <v>0</v>
      </c>
      <c r="L351" s="347" t="n">
        <v>0</v>
      </c>
      <c r="M351" s="347" t="n">
        <v>0</v>
      </c>
      <c r="N351" s="347" t="n">
        <v>0</v>
      </c>
      <c r="O351" s="347" t="n">
        <v>1</v>
      </c>
      <c r="P351" s="347" t="n">
        <v>1</v>
      </c>
      <c r="Q351" s="347" t="n">
        <v>1</v>
      </c>
      <c r="R351" s="347" t="n">
        <v>0</v>
      </c>
      <c r="S351" s="309" t="n">
        <f aca="false">SUM(G351:R351)</f>
        <v>4</v>
      </c>
    </row>
    <row r="352" customFormat="false" ht="15" hidden="false" customHeight="true" outlineLevel="0" collapsed="false">
      <c r="B352" s="338"/>
      <c r="C352" s="225"/>
      <c r="D352" s="226"/>
      <c r="E352" s="438"/>
      <c r="F352" s="433" t="s">
        <v>33</v>
      </c>
      <c r="G352" s="347" t="n">
        <v>381</v>
      </c>
      <c r="H352" s="347" t="n">
        <v>542</v>
      </c>
      <c r="I352" s="347" t="n">
        <v>385</v>
      </c>
      <c r="J352" s="347" t="n">
        <v>316</v>
      </c>
      <c r="K352" s="347" t="n">
        <v>385</v>
      </c>
      <c r="L352" s="347" t="n">
        <v>149</v>
      </c>
      <c r="M352" s="347" t="n">
        <v>83</v>
      </c>
      <c r="N352" s="347" t="n">
        <v>13</v>
      </c>
      <c r="O352" s="347" t="n">
        <v>393</v>
      </c>
      <c r="P352" s="347" t="n">
        <v>708</v>
      </c>
      <c r="Q352" s="347" t="n">
        <v>624</v>
      </c>
      <c r="R352" s="347" t="n">
        <v>412</v>
      </c>
      <c r="S352" s="279" t="n">
        <f aca="false">SUM(G352:R352)</f>
        <v>4391</v>
      </c>
    </row>
    <row r="353" customFormat="false" ht="15" hidden="false" customHeight="true" outlineLevel="0" collapsed="false">
      <c r="B353" s="338"/>
      <c r="C353" s="225"/>
      <c r="D353" s="226"/>
      <c r="E353" s="438"/>
      <c r="F353" s="346" t="s">
        <v>34</v>
      </c>
      <c r="G353" s="347" t="n">
        <v>0</v>
      </c>
      <c r="H353" s="347" t="n">
        <v>0</v>
      </c>
      <c r="I353" s="347" t="n">
        <v>0</v>
      </c>
      <c r="J353" s="347" t="n">
        <v>1</v>
      </c>
      <c r="K353" s="347" t="n">
        <v>0</v>
      </c>
      <c r="L353" s="347" t="n">
        <v>0</v>
      </c>
      <c r="M353" s="347" t="n">
        <v>0</v>
      </c>
      <c r="N353" s="347" t="n">
        <v>0</v>
      </c>
      <c r="O353" s="347" t="n">
        <v>0</v>
      </c>
      <c r="P353" s="347" t="n">
        <v>1</v>
      </c>
      <c r="Q353" s="347" t="n">
        <v>0</v>
      </c>
      <c r="R353" s="347" t="n">
        <v>0</v>
      </c>
      <c r="S353" s="246" t="n">
        <f aca="false">SUM(G353:R353)</f>
        <v>2</v>
      </c>
    </row>
    <row r="354" customFormat="false" ht="15" hidden="false" customHeight="true" outlineLevel="0" collapsed="false">
      <c r="B354" s="338"/>
      <c r="C354" s="225"/>
      <c r="D354" s="226"/>
      <c r="E354" s="438"/>
      <c r="F354" s="346" t="s">
        <v>36</v>
      </c>
      <c r="G354" s="347" t="n">
        <v>20</v>
      </c>
      <c r="H354" s="347" t="n">
        <v>28</v>
      </c>
      <c r="I354" s="347" t="n">
        <v>19</v>
      </c>
      <c r="J354" s="347" t="n">
        <v>19</v>
      </c>
      <c r="K354" s="347" t="n">
        <v>18</v>
      </c>
      <c r="L354" s="347" t="n">
        <v>5</v>
      </c>
      <c r="M354" s="347" t="n">
        <v>0</v>
      </c>
      <c r="N354" s="347" t="n">
        <v>0</v>
      </c>
      <c r="O354" s="347" t="n">
        <v>19</v>
      </c>
      <c r="P354" s="347" t="n">
        <v>27</v>
      </c>
      <c r="Q354" s="347" t="n">
        <v>34</v>
      </c>
      <c r="R354" s="347" t="n">
        <v>11</v>
      </c>
      <c r="S354" s="246" t="n">
        <f aca="false">SUM(G354:R354)</f>
        <v>200</v>
      </c>
    </row>
    <row r="355" customFormat="false" ht="15" hidden="false" customHeight="true" outlineLevel="0" collapsed="false">
      <c r="B355" s="338"/>
      <c r="C355" s="225"/>
      <c r="D355" s="226"/>
      <c r="E355" s="438"/>
      <c r="F355" s="434" t="s">
        <v>38</v>
      </c>
      <c r="G355" s="348" t="n">
        <v>39</v>
      </c>
      <c r="H355" s="348" t="n">
        <v>42</v>
      </c>
      <c r="I355" s="348" t="n">
        <v>19</v>
      </c>
      <c r="J355" s="348" t="n">
        <v>10</v>
      </c>
      <c r="K355" s="348" t="n">
        <v>60</v>
      </c>
      <c r="L355" s="348" t="n">
        <v>0</v>
      </c>
      <c r="M355" s="348" t="n">
        <v>0</v>
      </c>
      <c r="N355" s="348" t="n">
        <v>0</v>
      </c>
      <c r="O355" s="348" t="n">
        <v>12</v>
      </c>
      <c r="P355" s="348" t="n">
        <v>32</v>
      </c>
      <c r="Q355" s="348" t="n">
        <v>26</v>
      </c>
      <c r="R355" s="348" t="n">
        <v>10</v>
      </c>
      <c r="S355" s="246" t="n">
        <f aca="false">SUM(G355:R355)</f>
        <v>250</v>
      </c>
    </row>
    <row r="356" customFormat="false" ht="15" hidden="false" customHeight="true" outlineLevel="0" collapsed="false">
      <c r="B356" s="338"/>
      <c r="C356" s="225"/>
      <c r="D356" s="226"/>
      <c r="E356" s="438"/>
      <c r="F356" s="284" t="s">
        <v>22</v>
      </c>
      <c r="G356" s="368" t="n">
        <f aca="false">SUM(G350:G355)</f>
        <v>441</v>
      </c>
      <c r="H356" s="369" t="n">
        <f aca="false">SUM(H350:H355)</f>
        <v>612</v>
      </c>
      <c r="I356" s="369" t="n">
        <f aca="false">SUM(I350:I355)</f>
        <v>424</v>
      </c>
      <c r="J356" s="369" t="n">
        <f aca="false">SUM(J350:J355)</f>
        <v>347</v>
      </c>
      <c r="K356" s="369" t="n">
        <f aca="false">SUM(K350:K355)</f>
        <v>464</v>
      </c>
      <c r="L356" s="369" t="n">
        <f aca="false">SUM(L350:L355)</f>
        <v>154</v>
      </c>
      <c r="M356" s="369" t="n">
        <f aca="false">SUM(M350:M355)</f>
        <v>83</v>
      </c>
      <c r="N356" s="369" t="n">
        <f aca="false">SUM(N350:N355)</f>
        <v>13</v>
      </c>
      <c r="O356" s="369" t="n">
        <f aca="false">SUM(O350:O355)</f>
        <v>427</v>
      </c>
      <c r="P356" s="369" t="n">
        <f aca="false">SUM(P350:P355)</f>
        <v>777</v>
      </c>
      <c r="Q356" s="369" t="n">
        <f aca="false">SUM(Q350:Q355)</f>
        <v>693</v>
      </c>
      <c r="R356" s="383" t="n">
        <f aca="false">SUM(R350:R355)</f>
        <v>433</v>
      </c>
      <c r="S356" s="80" t="n">
        <f aca="false">SUM(S350:S355)</f>
        <v>4868</v>
      </c>
    </row>
    <row r="357" customFormat="false" ht="15" hidden="false" customHeight="true" outlineLevel="0" collapsed="false">
      <c r="B357" s="338"/>
      <c r="C357" s="225"/>
      <c r="D357" s="226"/>
      <c r="E357" s="251" t="s">
        <v>84</v>
      </c>
      <c r="F357" s="251"/>
      <c r="G357" s="252" t="n">
        <f aca="false">SUM(G339:G355)-G349</f>
        <v>3379</v>
      </c>
      <c r="H357" s="253" t="n">
        <f aca="false">SUM(H339:H355)-H349</f>
        <v>3376</v>
      </c>
      <c r="I357" s="253" t="n">
        <f aca="false">SUM(I339:I355)-I349</f>
        <v>3219</v>
      </c>
      <c r="J357" s="253" t="n">
        <f aca="false">SUM(J339:J355)-J349</f>
        <v>2905</v>
      </c>
      <c r="K357" s="253" t="n">
        <f aca="false">SUM(K339:K355)-K349</f>
        <v>3551</v>
      </c>
      <c r="L357" s="253" t="n">
        <f aca="false">SUM(L339:L355)-L349</f>
        <v>2693</v>
      </c>
      <c r="M357" s="253" t="n">
        <f aca="false">SUM(M339:M355)-M349</f>
        <v>2380</v>
      </c>
      <c r="N357" s="253" t="n">
        <f aca="false">SUM(N339:N355)-N349</f>
        <v>920</v>
      </c>
      <c r="O357" s="253" t="n">
        <f aca="false">SUM(O339:O355)-O349</f>
        <v>3500</v>
      </c>
      <c r="P357" s="253" t="n">
        <f aca="false">SUM(P339:P355)-P349</f>
        <v>4408</v>
      </c>
      <c r="Q357" s="253" t="n">
        <f aca="false">SUM(Q339:Q355)-Q349</f>
        <v>3804</v>
      </c>
      <c r="R357" s="254" t="n">
        <f aca="false">SUM(R339:R355)-R349</f>
        <v>3348</v>
      </c>
      <c r="S357" s="80" t="n">
        <f aca="false">SUM(G357:R357)</f>
        <v>37483</v>
      </c>
    </row>
    <row r="358" s="390" customFormat="true" ht="15" hidden="false" customHeight="true" outlineLevel="0" collapsed="false">
      <c r="B358" s="391"/>
      <c r="C358" s="392"/>
      <c r="D358" s="393"/>
      <c r="E358" s="394"/>
      <c r="F358" s="394"/>
      <c r="G358" s="395"/>
      <c r="H358" s="395"/>
      <c r="I358" s="395"/>
      <c r="J358" s="395"/>
      <c r="K358" s="395"/>
      <c r="L358" s="395"/>
      <c r="M358" s="395"/>
      <c r="N358" s="395"/>
      <c r="O358" s="395"/>
      <c r="P358" s="395"/>
      <c r="Q358" s="395"/>
      <c r="R358" s="395"/>
      <c r="S358" s="396"/>
    </row>
    <row r="359" customFormat="false" ht="15" hidden="false" customHeight="true" outlineLevel="0" collapsed="false">
      <c r="B359" s="224" t="s">
        <v>73</v>
      </c>
      <c r="C359" s="225" t="s">
        <v>121</v>
      </c>
      <c r="D359" s="226" t="s">
        <v>122</v>
      </c>
      <c r="E359" s="227" t="s">
        <v>81</v>
      </c>
      <c r="F359" s="227"/>
      <c r="G359" s="359" t="n">
        <v>20295</v>
      </c>
      <c r="H359" s="360" t="n">
        <v>15282</v>
      </c>
      <c r="I359" s="360" t="n">
        <v>16354</v>
      </c>
      <c r="J359" s="360" t="n">
        <v>16794</v>
      </c>
      <c r="K359" s="360" t="n">
        <v>17649</v>
      </c>
      <c r="L359" s="360" t="n">
        <v>20778</v>
      </c>
      <c r="M359" s="360" t="n">
        <v>24343</v>
      </c>
      <c r="N359" s="360" t="n">
        <v>18684</v>
      </c>
      <c r="O359" s="360" t="n">
        <v>18824</v>
      </c>
      <c r="P359" s="360" t="n">
        <v>19524</v>
      </c>
      <c r="Q359" s="360" t="n">
        <v>19432</v>
      </c>
      <c r="R359" s="361" t="n">
        <v>22453</v>
      </c>
      <c r="S359" s="231" t="n">
        <f aca="false">SUM(G359:R359)</f>
        <v>230412</v>
      </c>
      <c r="U359" s="255"/>
    </row>
    <row r="360" customFormat="false" ht="15" hidden="false" customHeight="true" outlineLevel="0" collapsed="false">
      <c r="B360" s="224"/>
      <c r="C360" s="225"/>
      <c r="D360" s="226"/>
      <c r="E360" s="232" t="s">
        <v>82</v>
      </c>
      <c r="F360" s="232"/>
      <c r="G360" s="377" t="n">
        <v>2387</v>
      </c>
      <c r="H360" s="378" t="n">
        <v>1973</v>
      </c>
      <c r="I360" s="378" t="n">
        <v>1930</v>
      </c>
      <c r="J360" s="378" t="n">
        <v>1913</v>
      </c>
      <c r="K360" s="378" t="n">
        <v>2243</v>
      </c>
      <c r="L360" s="378" t="n">
        <v>2313</v>
      </c>
      <c r="M360" s="378" t="n">
        <v>2640</v>
      </c>
      <c r="N360" s="378" t="n">
        <v>1936</v>
      </c>
      <c r="O360" s="378" t="n">
        <v>2161</v>
      </c>
      <c r="P360" s="378" t="n">
        <v>2474</v>
      </c>
      <c r="Q360" s="378" t="n">
        <v>2535</v>
      </c>
      <c r="R360" s="379" t="n">
        <v>2677</v>
      </c>
      <c r="S360" s="246" t="n">
        <f aca="false">SUM(G360:R360)</f>
        <v>27182</v>
      </c>
    </row>
    <row r="361" customFormat="false" ht="15" hidden="false" customHeight="true" outlineLevel="0" collapsed="false">
      <c r="B361" s="224"/>
      <c r="C361" s="225"/>
      <c r="D361" s="226"/>
      <c r="E361" s="237" t="s">
        <v>29</v>
      </c>
      <c r="F361" s="237"/>
      <c r="G361" s="350" t="n">
        <v>274</v>
      </c>
      <c r="H361" s="381" t="n">
        <v>234</v>
      </c>
      <c r="I361" s="381" t="n">
        <v>267</v>
      </c>
      <c r="J361" s="381" t="n">
        <v>265</v>
      </c>
      <c r="K361" s="381" t="n">
        <v>340</v>
      </c>
      <c r="L361" s="381" t="n">
        <v>293</v>
      </c>
      <c r="M361" s="381" t="n">
        <v>296</v>
      </c>
      <c r="N361" s="381" t="n">
        <v>271</v>
      </c>
      <c r="O361" s="381" t="n">
        <v>283</v>
      </c>
      <c r="P361" s="401" t="n">
        <v>257</v>
      </c>
      <c r="Q361" s="401" t="n">
        <v>324</v>
      </c>
      <c r="R361" s="382" t="n">
        <v>289</v>
      </c>
      <c r="S361" s="80" t="n">
        <f aca="false">SUM(G361:R361)</f>
        <v>3393</v>
      </c>
    </row>
    <row r="362" customFormat="false" ht="15" hidden="false" customHeight="true" outlineLevel="0" collapsed="false">
      <c r="B362" s="224"/>
      <c r="C362" s="225"/>
      <c r="D362" s="226"/>
      <c r="E362" s="248" t="s">
        <v>28</v>
      </c>
      <c r="F362" s="358" t="s">
        <v>32</v>
      </c>
      <c r="G362" s="359" t="n">
        <v>1176</v>
      </c>
      <c r="H362" s="360" t="n">
        <v>1099</v>
      </c>
      <c r="I362" s="360" t="n">
        <v>1188</v>
      </c>
      <c r="J362" s="360" t="n">
        <v>1167</v>
      </c>
      <c r="K362" s="360" t="n">
        <v>1472</v>
      </c>
      <c r="L362" s="360" t="n">
        <v>1183</v>
      </c>
      <c r="M362" s="360" t="n">
        <v>1634</v>
      </c>
      <c r="N362" s="360" t="n">
        <v>1262</v>
      </c>
      <c r="O362" s="360" t="n">
        <v>1226</v>
      </c>
      <c r="P362" s="360" t="n">
        <v>1423</v>
      </c>
      <c r="Q362" s="360" t="n">
        <v>1429</v>
      </c>
      <c r="R362" s="361" t="n">
        <v>1377</v>
      </c>
      <c r="S362" s="268" t="n">
        <f aca="false">SUM(G362:R362)</f>
        <v>15636</v>
      </c>
    </row>
    <row r="363" customFormat="false" ht="15" hidden="false" customHeight="true" outlineLevel="0" collapsed="false">
      <c r="B363" s="224"/>
      <c r="C363" s="225"/>
      <c r="D363" s="226"/>
      <c r="E363" s="248"/>
      <c r="F363" s="274" t="s">
        <v>33</v>
      </c>
      <c r="G363" s="363" t="n">
        <v>43</v>
      </c>
      <c r="H363" s="347" t="n">
        <v>31</v>
      </c>
      <c r="I363" s="347" t="n">
        <v>28</v>
      </c>
      <c r="J363" s="347" t="n">
        <v>31</v>
      </c>
      <c r="K363" s="347" t="n">
        <v>35</v>
      </c>
      <c r="L363" s="347" t="n">
        <v>21</v>
      </c>
      <c r="M363" s="347" t="n">
        <v>57</v>
      </c>
      <c r="N363" s="347" t="n">
        <v>39</v>
      </c>
      <c r="O363" s="347" t="n">
        <v>26</v>
      </c>
      <c r="P363" s="347" t="n">
        <v>40</v>
      </c>
      <c r="Q363" s="347" t="n">
        <v>34</v>
      </c>
      <c r="R363" s="364" t="n">
        <v>28</v>
      </c>
      <c r="S363" s="279" t="n">
        <f aca="false">SUM(G363:R363)</f>
        <v>413</v>
      </c>
    </row>
    <row r="364" customFormat="false" ht="15" hidden="false" customHeight="true" outlineLevel="0" collapsed="false">
      <c r="B364" s="224"/>
      <c r="C364" s="225"/>
      <c r="D364" s="226"/>
      <c r="E364" s="248"/>
      <c r="F364" s="274" t="s">
        <v>34</v>
      </c>
      <c r="G364" s="363" t="n">
        <v>19</v>
      </c>
      <c r="H364" s="347" t="n">
        <v>1</v>
      </c>
      <c r="I364" s="347" t="n">
        <v>3</v>
      </c>
      <c r="J364" s="347" t="n">
        <v>0</v>
      </c>
      <c r="K364" s="347" t="n">
        <v>0</v>
      </c>
      <c r="L364" s="347" t="n">
        <v>1</v>
      </c>
      <c r="M364" s="347" t="n">
        <v>2</v>
      </c>
      <c r="N364" s="347" t="n">
        <v>0</v>
      </c>
      <c r="O364" s="347" t="n">
        <v>0</v>
      </c>
      <c r="P364" s="347" t="n">
        <v>0</v>
      </c>
      <c r="Q364" s="347" t="n">
        <v>0</v>
      </c>
      <c r="R364" s="364" t="n">
        <v>0</v>
      </c>
      <c r="S364" s="279" t="n">
        <f aca="false">SUM(G364:R364)</f>
        <v>26</v>
      </c>
    </row>
    <row r="365" customFormat="false" ht="15" hidden="false" customHeight="true" outlineLevel="0" collapsed="false">
      <c r="B365" s="224"/>
      <c r="C365" s="225"/>
      <c r="D365" s="226"/>
      <c r="E365" s="248"/>
      <c r="F365" s="274" t="s">
        <v>86</v>
      </c>
      <c r="G365" s="363" t="n">
        <v>874</v>
      </c>
      <c r="H365" s="347" t="n">
        <v>833</v>
      </c>
      <c r="I365" s="347" t="n">
        <v>763</v>
      </c>
      <c r="J365" s="347" t="n">
        <v>922</v>
      </c>
      <c r="K365" s="347" t="n">
        <v>986</v>
      </c>
      <c r="L365" s="347" t="n">
        <v>741</v>
      </c>
      <c r="M365" s="347" t="n">
        <v>784</v>
      </c>
      <c r="N365" s="347" t="n">
        <v>627</v>
      </c>
      <c r="O365" s="347" t="n">
        <v>798</v>
      </c>
      <c r="P365" s="347" t="n">
        <v>955</v>
      </c>
      <c r="Q365" s="347" t="n">
        <v>879</v>
      </c>
      <c r="R365" s="364" t="n">
        <v>840</v>
      </c>
      <c r="S365" s="246" t="n">
        <f aca="false">SUM(G365:R365)</f>
        <v>10002</v>
      </c>
    </row>
    <row r="366" customFormat="false" ht="15" hidden="false" customHeight="true" outlineLevel="0" collapsed="false">
      <c r="B366" s="224"/>
      <c r="C366" s="225"/>
      <c r="D366" s="226"/>
      <c r="E366" s="248"/>
      <c r="F366" s="365" t="s">
        <v>36</v>
      </c>
      <c r="G366" s="366" t="n">
        <v>0</v>
      </c>
      <c r="H366" s="348" t="n">
        <v>26</v>
      </c>
      <c r="I366" s="348" t="n">
        <v>37</v>
      </c>
      <c r="J366" s="348" t="n">
        <v>34</v>
      </c>
      <c r="K366" s="348" t="n">
        <v>27</v>
      </c>
      <c r="L366" s="348" t="n">
        <v>37</v>
      </c>
      <c r="M366" s="348" t="n">
        <v>49</v>
      </c>
      <c r="N366" s="348" t="n">
        <v>4</v>
      </c>
      <c r="O366" s="348" t="n">
        <v>28</v>
      </c>
      <c r="P366" s="348" t="n">
        <v>33</v>
      </c>
      <c r="Q366" s="348" t="n">
        <v>22</v>
      </c>
      <c r="R366" s="367" t="n">
        <v>22</v>
      </c>
      <c r="S366" s="246" t="n">
        <f aca="false">SUM(G366:R366)</f>
        <v>319</v>
      </c>
    </row>
    <row r="367" customFormat="false" ht="15" hidden="false" customHeight="true" outlineLevel="0" collapsed="false">
      <c r="B367" s="224"/>
      <c r="C367" s="225"/>
      <c r="D367" s="226"/>
      <c r="E367" s="248"/>
      <c r="F367" s="284" t="s">
        <v>22</v>
      </c>
      <c r="G367" s="368" t="n">
        <f aca="false">SUM(G362:G366)</f>
        <v>2112</v>
      </c>
      <c r="H367" s="369" t="n">
        <f aca="false">SUM(H362:H366)</f>
        <v>1990</v>
      </c>
      <c r="I367" s="369" t="n">
        <f aca="false">SUM(I362:I366)</f>
        <v>2019</v>
      </c>
      <c r="J367" s="369" t="n">
        <f aca="false">SUM(J362:J366)</f>
        <v>2154</v>
      </c>
      <c r="K367" s="369" t="n">
        <f aca="false">SUM(K362:K366)</f>
        <v>2520</v>
      </c>
      <c r="L367" s="369" t="n">
        <f aca="false">SUM(L362:L366)</f>
        <v>1983</v>
      </c>
      <c r="M367" s="369" t="n">
        <f aca="false">SUM(M362:M366)</f>
        <v>2526</v>
      </c>
      <c r="N367" s="369" t="n">
        <f aca="false">SUM(N362:N366)</f>
        <v>1932</v>
      </c>
      <c r="O367" s="369" t="n">
        <f aca="false">SUM(O362:O366)</f>
        <v>2078</v>
      </c>
      <c r="P367" s="369" t="n">
        <f aca="false">SUM(P362:P366)</f>
        <v>2451</v>
      </c>
      <c r="Q367" s="369" t="n">
        <f aca="false">SUM(Q362:Q366)</f>
        <v>2364</v>
      </c>
      <c r="R367" s="370" t="n">
        <f aca="false">SUM(R362:R366)</f>
        <v>2267</v>
      </c>
      <c r="S367" s="80" t="n">
        <f aca="false">SUM(S362:S366)</f>
        <v>26396</v>
      </c>
    </row>
    <row r="368" customFormat="false" ht="15" hidden="false" customHeight="true" outlineLevel="0" collapsed="false">
      <c r="B368" s="224"/>
      <c r="C368" s="225"/>
      <c r="D368" s="226"/>
      <c r="E368" s="248" t="s">
        <v>24</v>
      </c>
      <c r="F368" s="358" t="s">
        <v>32</v>
      </c>
      <c r="G368" s="359" t="n">
        <v>1503</v>
      </c>
      <c r="H368" s="360" t="n">
        <v>1317</v>
      </c>
      <c r="I368" s="360" t="n">
        <v>1285</v>
      </c>
      <c r="J368" s="360" t="n">
        <v>1228</v>
      </c>
      <c r="K368" s="360" t="n">
        <v>1394</v>
      </c>
      <c r="L368" s="360" t="n">
        <v>1058</v>
      </c>
      <c r="M368" s="360" t="n">
        <v>812</v>
      </c>
      <c r="N368" s="360" t="n">
        <v>530</v>
      </c>
      <c r="O368" s="360" t="n">
        <v>1034</v>
      </c>
      <c r="P368" s="360" t="n">
        <v>1634</v>
      </c>
      <c r="Q368" s="360" t="n">
        <v>1712</v>
      </c>
      <c r="R368" s="361" t="n">
        <v>1604</v>
      </c>
      <c r="S368" s="362" t="n">
        <f aca="false">SUM(G368:R368)</f>
        <v>15111</v>
      </c>
    </row>
    <row r="369" customFormat="false" ht="15" hidden="false" customHeight="true" outlineLevel="0" collapsed="false">
      <c r="B369" s="224"/>
      <c r="C369" s="225"/>
      <c r="D369" s="226"/>
      <c r="E369" s="248"/>
      <c r="F369" s="274" t="s">
        <v>33</v>
      </c>
      <c r="G369" s="363" t="n">
        <v>9</v>
      </c>
      <c r="H369" s="347" t="n">
        <v>10</v>
      </c>
      <c r="I369" s="347" t="n">
        <v>57</v>
      </c>
      <c r="J369" s="347" t="n">
        <v>21</v>
      </c>
      <c r="K369" s="347" t="n">
        <v>15</v>
      </c>
      <c r="L369" s="347" t="n">
        <v>4</v>
      </c>
      <c r="M369" s="347" t="n">
        <v>51</v>
      </c>
      <c r="N369" s="347" t="n">
        <v>27</v>
      </c>
      <c r="O369" s="347" t="n">
        <v>55</v>
      </c>
      <c r="P369" s="347" t="n">
        <v>54</v>
      </c>
      <c r="Q369" s="347" t="n">
        <v>58</v>
      </c>
      <c r="R369" s="364" t="n">
        <v>57</v>
      </c>
      <c r="S369" s="279" t="n">
        <f aca="false">SUM(G369:R369)</f>
        <v>418</v>
      </c>
    </row>
    <row r="370" customFormat="false" ht="15" hidden="false" customHeight="true" outlineLevel="0" collapsed="false">
      <c r="B370" s="224"/>
      <c r="C370" s="225"/>
      <c r="D370" s="226"/>
      <c r="E370" s="248"/>
      <c r="F370" s="274" t="s">
        <v>34</v>
      </c>
      <c r="G370" s="363" t="n">
        <v>1</v>
      </c>
      <c r="H370" s="347" t="n">
        <v>0</v>
      </c>
      <c r="I370" s="347" t="n">
        <v>0</v>
      </c>
      <c r="J370" s="347" t="n">
        <v>0</v>
      </c>
      <c r="K370" s="347" t="n">
        <v>0</v>
      </c>
      <c r="L370" s="347" t="n">
        <v>0</v>
      </c>
      <c r="M370" s="347" t="n">
        <v>0</v>
      </c>
      <c r="N370" s="347" t="n">
        <v>0</v>
      </c>
      <c r="O370" s="347" t="n">
        <v>3</v>
      </c>
      <c r="P370" s="347" t="n">
        <v>0</v>
      </c>
      <c r="Q370" s="347" t="n">
        <v>4</v>
      </c>
      <c r="R370" s="364" t="n">
        <v>5</v>
      </c>
      <c r="S370" s="279" t="n">
        <f aca="false">SUM(G370:R370)</f>
        <v>13</v>
      </c>
    </row>
    <row r="371" customFormat="false" ht="15" hidden="false" customHeight="true" outlineLevel="0" collapsed="false">
      <c r="B371" s="224"/>
      <c r="C371" s="225"/>
      <c r="D371" s="226"/>
      <c r="E371" s="248"/>
      <c r="F371" s="274" t="s">
        <v>86</v>
      </c>
      <c r="G371" s="363" t="n">
        <v>556</v>
      </c>
      <c r="H371" s="347" t="n">
        <v>502</v>
      </c>
      <c r="I371" s="347" t="n">
        <v>399</v>
      </c>
      <c r="J371" s="347" t="n">
        <v>291</v>
      </c>
      <c r="K371" s="347" t="n">
        <v>454</v>
      </c>
      <c r="L371" s="347" t="n">
        <v>234</v>
      </c>
      <c r="M371" s="347" t="n">
        <v>183</v>
      </c>
      <c r="N371" s="347" t="n">
        <v>179</v>
      </c>
      <c r="O371" s="347" t="n">
        <v>506</v>
      </c>
      <c r="P371" s="347" t="n">
        <v>911</v>
      </c>
      <c r="Q371" s="347" t="n">
        <v>956</v>
      </c>
      <c r="R371" s="364" t="n">
        <v>750</v>
      </c>
      <c r="S371" s="246" t="n">
        <f aca="false">SUM(G371:R371)</f>
        <v>5921</v>
      </c>
    </row>
    <row r="372" customFormat="false" ht="15" hidden="false" customHeight="true" outlineLevel="0" collapsed="false">
      <c r="B372" s="224"/>
      <c r="C372" s="225"/>
      <c r="D372" s="226"/>
      <c r="E372" s="248"/>
      <c r="F372" s="365" t="s">
        <v>36</v>
      </c>
      <c r="G372" s="377" t="n">
        <v>70</v>
      </c>
      <c r="H372" s="378" t="n">
        <v>77</v>
      </c>
      <c r="I372" s="378" t="n">
        <v>43</v>
      </c>
      <c r="J372" s="378" t="n">
        <v>36</v>
      </c>
      <c r="K372" s="378" t="n">
        <v>59</v>
      </c>
      <c r="L372" s="378" t="n">
        <v>25</v>
      </c>
      <c r="M372" s="378" t="n">
        <v>0</v>
      </c>
      <c r="N372" s="378" t="n">
        <v>1</v>
      </c>
      <c r="O372" s="378" t="n">
        <v>43</v>
      </c>
      <c r="P372" s="378" t="n">
        <v>74</v>
      </c>
      <c r="Q372" s="378" t="n">
        <v>78</v>
      </c>
      <c r="R372" s="379" t="n">
        <v>41</v>
      </c>
      <c r="S372" s="236" t="n">
        <f aca="false">SUM(G372:R372)</f>
        <v>547</v>
      </c>
    </row>
    <row r="373" customFormat="false" ht="15" hidden="false" customHeight="true" outlineLevel="0" collapsed="false">
      <c r="B373" s="224"/>
      <c r="C373" s="225"/>
      <c r="D373" s="226"/>
      <c r="E373" s="248"/>
      <c r="F373" s="284" t="s">
        <v>22</v>
      </c>
      <c r="G373" s="368" t="n">
        <f aca="false">SUM(G368:G372)</f>
        <v>2139</v>
      </c>
      <c r="H373" s="380" t="n">
        <f aca="false">SUM(H368:H372)</f>
        <v>1906</v>
      </c>
      <c r="I373" s="380" t="n">
        <f aca="false">SUM(I368:I372)</f>
        <v>1784</v>
      </c>
      <c r="J373" s="380" t="n">
        <f aca="false">SUM(J368:J372)</f>
        <v>1576</v>
      </c>
      <c r="K373" s="380" t="n">
        <f aca="false">SUM(K368:K372)</f>
        <v>1922</v>
      </c>
      <c r="L373" s="380" t="n">
        <f aca="false">SUM(L368:L372)</f>
        <v>1321</v>
      </c>
      <c r="M373" s="380" t="n">
        <f aca="false">SUM(M368:M372)</f>
        <v>1046</v>
      </c>
      <c r="N373" s="380" t="n">
        <f aca="false">SUM(N368:N372)</f>
        <v>737</v>
      </c>
      <c r="O373" s="380" t="n">
        <f aca="false">SUM(O368:O372)</f>
        <v>1641</v>
      </c>
      <c r="P373" s="380" t="n">
        <f aca="false">SUM(P368:P372)</f>
        <v>2673</v>
      </c>
      <c r="Q373" s="380" t="n">
        <f aca="false">SUM(Q368:Q372)</f>
        <v>2808</v>
      </c>
      <c r="R373" s="442" t="n">
        <f aca="false">SUM(R368:R372)</f>
        <v>2457</v>
      </c>
      <c r="S373" s="80" t="n">
        <f aca="false">SUM(S368:S372)</f>
        <v>22010</v>
      </c>
    </row>
    <row r="374" customFormat="false" ht="16.5" hidden="false" customHeight="true" outlineLevel="0" collapsed="false">
      <c r="B374" s="224"/>
      <c r="C374" s="225"/>
      <c r="D374" s="226"/>
      <c r="E374" s="251" t="s">
        <v>84</v>
      </c>
      <c r="F374" s="251"/>
      <c r="G374" s="426" t="n">
        <f aca="false">SUM(G359:G372)-G367</f>
        <v>27207</v>
      </c>
      <c r="H374" s="252" t="n">
        <f aca="false">SUM(H359:H372)-H367</f>
        <v>21385</v>
      </c>
      <c r="I374" s="252" t="n">
        <f aca="false">SUM(I359:I372)-I367</f>
        <v>22354</v>
      </c>
      <c r="J374" s="252" t="n">
        <f aca="false">SUM(J359:J372)-J367</f>
        <v>22702</v>
      </c>
      <c r="K374" s="252" t="n">
        <f aca="false">SUM(K359:K372)-K367</f>
        <v>24674</v>
      </c>
      <c r="L374" s="252" t="n">
        <f aca="false">SUM(L359:L372)-L367</f>
        <v>26688</v>
      </c>
      <c r="M374" s="252" t="n">
        <f aca="false">SUM(M359:M372)-M367</f>
        <v>30851</v>
      </c>
      <c r="N374" s="252" t="n">
        <f aca="false">SUM(N359:N372)-N367</f>
        <v>23560</v>
      </c>
      <c r="O374" s="252" t="n">
        <f aca="false">SUM(O359:O372)-O367</f>
        <v>24987</v>
      </c>
      <c r="P374" s="252" t="n">
        <f aca="false">SUM(P359:P372)-P367</f>
        <v>27379</v>
      </c>
      <c r="Q374" s="252" t="n">
        <f aca="false">SUM(Q359:Q372)-Q367</f>
        <v>27463</v>
      </c>
      <c r="R374" s="443" t="n">
        <f aca="false">SUM(R359:R372)-R367</f>
        <v>30143</v>
      </c>
      <c r="S374" s="80" t="n">
        <f aca="false">SUM(G374:R374)</f>
        <v>309393</v>
      </c>
    </row>
    <row r="375" customFormat="false" ht="7.5" hidden="false" customHeight="true" outlineLevel="0" collapsed="false">
      <c r="B375" s="224"/>
      <c r="C375" s="225"/>
      <c r="D375" s="444"/>
      <c r="E375" s="444"/>
      <c r="F375" s="444"/>
      <c r="G375" s="444"/>
      <c r="H375" s="444"/>
      <c r="I375" s="444"/>
      <c r="J375" s="444"/>
      <c r="K375" s="444"/>
      <c r="L375" s="444"/>
      <c r="M375" s="444"/>
      <c r="N375" s="444"/>
      <c r="O375" s="444"/>
      <c r="P375" s="444"/>
      <c r="Q375" s="444"/>
      <c r="R375" s="444"/>
      <c r="S375" s="444"/>
    </row>
    <row r="376" customFormat="false" ht="15" hidden="false" customHeight="true" outlineLevel="0" collapsed="false">
      <c r="B376" s="224"/>
      <c r="C376" s="225"/>
      <c r="D376" s="226" t="s">
        <v>123</v>
      </c>
      <c r="E376" s="227" t="s">
        <v>81</v>
      </c>
      <c r="F376" s="227"/>
      <c r="G376" s="359" t="n">
        <v>0</v>
      </c>
      <c r="H376" s="360" t="n">
        <v>0</v>
      </c>
      <c r="I376" s="360" t="n">
        <v>0</v>
      </c>
      <c r="J376" s="360" t="n">
        <v>0</v>
      </c>
      <c r="K376" s="360" t="n">
        <v>0</v>
      </c>
      <c r="L376" s="360" t="n">
        <v>512</v>
      </c>
      <c r="M376" s="360" t="n">
        <v>1404</v>
      </c>
      <c r="N376" s="360" t="n">
        <v>1500</v>
      </c>
      <c r="O376" s="360" t="n">
        <v>0</v>
      </c>
      <c r="P376" s="360" t="n">
        <v>0</v>
      </c>
      <c r="Q376" s="360" t="n">
        <v>0</v>
      </c>
      <c r="R376" s="361" t="n">
        <v>0</v>
      </c>
      <c r="S376" s="231" t="n">
        <f aca="false">SUM(G376:R376)</f>
        <v>3416</v>
      </c>
    </row>
    <row r="377" customFormat="false" ht="18" hidden="false" customHeight="true" outlineLevel="0" collapsed="false">
      <c r="B377" s="224"/>
      <c r="C377" s="225"/>
      <c r="D377" s="226"/>
      <c r="E377" s="232" t="s">
        <v>82</v>
      </c>
      <c r="F377" s="232"/>
      <c r="G377" s="377" t="n">
        <v>0</v>
      </c>
      <c r="H377" s="378" t="n">
        <v>0</v>
      </c>
      <c r="I377" s="378" t="n">
        <v>0</v>
      </c>
      <c r="J377" s="378" t="n">
        <v>0</v>
      </c>
      <c r="K377" s="378" t="n">
        <v>0</v>
      </c>
      <c r="L377" s="378" t="n">
        <v>170</v>
      </c>
      <c r="M377" s="378" t="n">
        <v>491</v>
      </c>
      <c r="N377" s="378" t="n">
        <v>444</v>
      </c>
      <c r="O377" s="378" t="n">
        <v>0</v>
      </c>
      <c r="P377" s="378" t="n">
        <v>0</v>
      </c>
      <c r="Q377" s="378" t="n">
        <v>0</v>
      </c>
      <c r="R377" s="379" t="n">
        <v>0</v>
      </c>
      <c r="S377" s="246" t="n">
        <f aca="false">SUM(G377:R377)</f>
        <v>1105</v>
      </c>
    </row>
    <row r="378" customFormat="false" ht="15" hidden="false" customHeight="true" outlineLevel="0" collapsed="false">
      <c r="B378" s="224"/>
      <c r="C378" s="225"/>
      <c r="D378" s="226"/>
      <c r="E378" s="237" t="s">
        <v>29</v>
      </c>
      <c r="F378" s="237"/>
      <c r="G378" s="350" t="n">
        <v>0</v>
      </c>
      <c r="H378" s="381" t="n">
        <v>0</v>
      </c>
      <c r="I378" s="381" t="n">
        <v>0</v>
      </c>
      <c r="J378" s="381" t="n">
        <v>0</v>
      </c>
      <c r="K378" s="381" t="n">
        <v>0</v>
      </c>
      <c r="L378" s="381" t="n">
        <v>18</v>
      </c>
      <c r="M378" s="381" t="n">
        <v>30</v>
      </c>
      <c r="N378" s="381" t="n">
        <v>43</v>
      </c>
      <c r="O378" s="381" t="n">
        <v>0</v>
      </c>
      <c r="P378" s="401" t="n">
        <v>0</v>
      </c>
      <c r="Q378" s="401" t="n">
        <v>0</v>
      </c>
      <c r="R378" s="382" t="n">
        <v>0</v>
      </c>
      <c r="S378" s="80" t="n">
        <f aca="false">SUM(G378:R378)</f>
        <v>91</v>
      </c>
    </row>
    <row r="379" customFormat="false" ht="15" hidden="false" customHeight="true" outlineLevel="0" collapsed="false">
      <c r="B379" s="224"/>
      <c r="C379" s="225"/>
      <c r="D379" s="226"/>
      <c r="E379" s="248" t="s">
        <v>28</v>
      </c>
      <c r="F379" s="358" t="s">
        <v>32</v>
      </c>
      <c r="G379" s="347" t="n">
        <v>0</v>
      </c>
      <c r="H379" s="347" t="n">
        <v>0</v>
      </c>
      <c r="I379" s="347" t="n">
        <v>0</v>
      </c>
      <c r="J379" s="347" t="n">
        <v>0</v>
      </c>
      <c r="K379" s="347" t="n">
        <v>0</v>
      </c>
      <c r="L379" s="347" t="n">
        <v>54</v>
      </c>
      <c r="M379" s="347" t="n">
        <v>137</v>
      </c>
      <c r="N379" s="347" t="n">
        <v>202</v>
      </c>
      <c r="O379" s="347" t="n">
        <v>0</v>
      </c>
      <c r="P379" s="347" t="n">
        <v>0</v>
      </c>
      <c r="Q379" s="347" t="n">
        <v>0</v>
      </c>
      <c r="R379" s="347" t="n">
        <v>0</v>
      </c>
      <c r="S379" s="268" t="n">
        <f aca="false">SUM(G379:R379)</f>
        <v>393</v>
      </c>
    </row>
    <row r="380" customFormat="false" ht="15" hidden="false" customHeight="true" outlineLevel="0" collapsed="false">
      <c r="B380" s="224"/>
      <c r="C380" s="225"/>
      <c r="D380" s="226"/>
      <c r="E380" s="248"/>
      <c r="F380" s="274" t="s">
        <v>33</v>
      </c>
      <c r="G380" s="347" t="n">
        <v>0</v>
      </c>
      <c r="H380" s="347" t="n">
        <v>0</v>
      </c>
      <c r="I380" s="347" t="n">
        <v>0</v>
      </c>
      <c r="J380" s="347" t="n">
        <v>0</v>
      </c>
      <c r="K380" s="347" t="n">
        <v>0</v>
      </c>
      <c r="L380" s="347" t="n">
        <v>0</v>
      </c>
      <c r="M380" s="347" t="n">
        <v>5</v>
      </c>
      <c r="N380" s="347" t="n">
        <v>2</v>
      </c>
      <c r="O380" s="347" t="n">
        <v>0</v>
      </c>
      <c r="P380" s="347" t="n">
        <v>0</v>
      </c>
      <c r="Q380" s="347" t="n">
        <v>0</v>
      </c>
      <c r="R380" s="347" t="n">
        <v>0</v>
      </c>
      <c r="S380" s="279" t="n">
        <f aca="false">SUM(G380:R380)</f>
        <v>7</v>
      </c>
    </row>
    <row r="381" customFormat="false" ht="15" hidden="false" customHeight="true" outlineLevel="0" collapsed="false">
      <c r="B381" s="224"/>
      <c r="C381" s="225"/>
      <c r="D381" s="226"/>
      <c r="E381" s="248"/>
      <c r="F381" s="242" t="s">
        <v>86</v>
      </c>
      <c r="G381" s="348" t="n">
        <v>0</v>
      </c>
      <c r="H381" s="348" t="n">
        <v>0</v>
      </c>
      <c r="I381" s="348" t="n">
        <v>0</v>
      </c>
      <c r="J381" s="348" t="n">
        <v>0</v>
      </c>
      <c r="K381" s="348" t="n">
        <v>0</v>
      </c>
      <c r="L381" s="348" t="n">
        <v>5</v>
      </c>
      <c r="M381" s="348" t="n">
        <v>27</v>
      </c>
      <c r="N381" s="348" t="n">
        <v>37</v>
      </c>
      <c r="O381" s="348" t="n">
        <v>0</v>
      </c>
      <c r="P381" s="348" t="n">
        <v>0</v>
      </c>
      <c r="Q381" s="348" t="n">
        <v>0</v>
      </c>
      <c r="R381" s="348" t="n">
        <v>0</v>
      </c>
      <c r="S381" s="246" t="n">
        <f aca="false">SUM(G381:R381)</f>
        <v>69</v>
      </c>
    </row>
    <row r="382" customFormat="false" ht="15" hidden="false" customHeight="true" outlineLevel="0" collapsed="false">
      <c r="B382" s="224"/>
      <c r="C382" s="225"/>
      <c r="D382" s="226"/>
      <c r="E382" s="248"/>
      <c r="F382" s="284" t="s">
        <v>22</v>
      </c>
      <c r="G382" s="368" t="n">
        <f aca="false">SUM(G379:G381)</f>
        <v>0</v>
      </c>
      <c r="H382" s="380" t="n">
        <f aca="false">SUM(H379:H381)</f>
        <v>0</v>
      </c>
      <c r="I382" s="380" t="n">
        <f aca="false">SUM(I379:I381)</f>
        <v>0</v>
      </c>
      <c r="J382" s="380" t="n">
        <f aca="false">SUM(J379:J381)</f>
        <v>0</v>
      </c>
      <c r="K382" s="380" t="n">
        <f aca="false">SUM(K379:K381)</f>
        <v>0</v>
      </c>
      <c r="L382" s="380" t="n">
        <f aca="false">SUM(L379:L381)</f>
        <v>59</v>
      </c>
      <c r="M382" s="380" t="n">
        <f aca="false">SUM(M379:M381)</f>
        <v>169</v>
      </c>
      <c r="N382" s="380" t="n">
        <f aca="false">SUM(N379:N381)</f>
        <v>241</v>
      </c>
      <c r="O382" s="380" t="n">
        <f aca="false">SUM(O379:O381)</f>
        <v>0</v>
      </c>
      <c r="P382" s="380" t="n">
        <f aca="false">SUM(P379:P381)</f>
        <v>0</v>
      </c>
      <c r="Q382" s="380" t="n">
        <f aca="false">SUM(Q379:Q381)</f>
        <v>0</v>
      </c>
      <c r="R382" s="380" t="n">
        <f aca="false">SUM(R379:R381)</f>
        <v>0</v>
      </c>
      <c r="S382" s="80" t="n">
        <f aca="false">SUM(S379:S381)</f>
        <v>469</v>
      </c>
    </row>
    <row r="383" customFormat="false" ht="15" hidden="false" customHeight="true" outlineLevel="0" collapsed="false">
      <c r="B383" s="224"/>
      <c r="C383" s="225"/>
      <c r="D383" s="226"/>
      <c r="E383" s="312" t="s">
        <v>24</v>
      </c>
      <c r="F383" s="358" t="s">
        <v>32</v>
      </c>
      <c r="G383" s="359" t="n">
        <v>0</v>
      </c>
      <c r="H383" s="360" t="n">
        <v>0</v>
      </c>
      <c r="I383" s="360" t="n">
        <v>0</v>
      </c>
      <c r="J383" s="360" t="n">
        <v>0</v>
      </c>
      <c r="K383" s="360" t="n">
        <v>0</v>
      </c>
      <c r="L383" s="360" t="n">
        <v>15</v>
      </c>
      <c r="M383" s="360" t="n">
        <v>41</v>
      </c>
      <c r="N383" s="360" t="n">
        <v>19</v>
      </c>
      <c r="O383" s="360" t="n">
        <v>0</v>
      </c>
      <c r="P383" s="360" t="n">
        <v>0</v>
      </c>
      <c r="Q383" s="360" t="n">
        <v>0</v>
      </c>
      <c r="R383" s="361" t="n">
        <v>0</v>
      </c>
      <c r="S383" s="362" t="n">
        <f aca="false">SUM(G383:R383)</f>
        <v>75</v>
      </c>
    </row>
    <row r="384" customFormat="false" ht="15" hidden="false" customHeight="true" outlineLevel="0" collapsed="false">
      <c r="B384" s="224"/>
      <c r="C384" s="225"/>
      <c r="D384" s="226"/>
      <c r="E384" s="312"/>
      <c r="F384" s="242" t="s">
        <v>86</v>
      </c>
      <c r="G384" s="377" t="n">
        <v>0</v>
      </c>
      <c r="H384" s="378" t="n">
        <v>0</v>
      </c>
      <c r="I384" s="378" t="n">
        <v>0</v>
      </c>
      <c r="J384" s="378" t="n">
        <v>0</v>
      </c>
      <c r="K384" s="378" t="n">
        <v>0</v>
      </c>
      <c r="L384" s="378" t="n">
        <v>2</v>
      </c>
      <c r="M384" s="378" t="n">
        <v>10</v>
      </c>
      <c r="N384" s="378" t="n">
        <v>7</v>
      </c>
      <c r="O384" s="378" t="n">
        <v>0</v>
      </c>
      <c r="P384" s="378" t="n">
        <v>0</v>
      </c>
      <c r="Q384" s="378" t="n">
        <v>0</v>
      </c>
      <c r="R384" s="379" t="n">
        <v>0</v>
      </c>
      <c r="S384" s="246" t="n">
        <f aca="false">SUM(G384:R384)</f>
        <v>19</v>
      </c>
    </row>
    <row r="385" customFormat="false" ht="15" hidden="false" customHeight="true" outlineLevel="0" collapsed="false">
      <c r="B385" s="224"/>
      <c r="C385" s="225"/>
      <c r="D385" s="226"/>
      <c r="E385" s="312"/>
      <c r="F385" s="284" t="s">
        <v>22</v>
      </c>
      <c r="G385" s="445" t="n">
        <f aca="false">SUM(G383:G384)</f>
        <v>0</v>
      </c>
      <c r="H385" s="414" t="n">
        <f aca="false">SUM(H383:H384)</f>
        <v>0</v>
      </c>
      <c r="I385" s="414" t="n">
        <f aca="false">SUM(I383:I384)</f>
        <v>0</v>
      </c>
      <c r="J385" s="414" t="n">
        <f aca="false">SUM(J383:J384)</f>
        <v>0</v>
      </c>
      <c r="K385" s="414" t="n">
        <f aca="false">SUM(K383:K384)</f>
        <v>0</v>
      </c>
      <c r="L385" s="414" t="n">
        <f aca="false">SUM(L383:L384)</f>
        <v>17</v>
      </c>
      <c r="M385" s="414" t="n">
        <f aca="false">SUM(M383:M384)</f>
        <v>51</v>
      </c>
      <c r="N385" s="414" t="n">
        <f aca="false">SUM(N383:N384)</f>
        <v>26</v>
      </c>
      <c r="O385" s="414" t="n">
        <f aca="false">SUM(O383:O384)</f>
        <v>0</v>
      </c>
      <c r="P385" s="414" t="n">
        <f aca="false">SUM(P383:P384)</f>
        <v>0</v>
      </c>
      <c r="Q385" s="414" t="n">
        <f aca="false">SUM(Q383:Q384)</f>
        <v>0</v>
      </c>
      <c r="R385" s="446" t="n">
        <f aca="false">SUM(R383:R384)</f>
        <v>0</v>
      </c>
      <c r="S385" s="80" t="n">
        <f aca="false">SUM(S383:S384)</f>
        <v>94</v>
      </c>
    </row>
    <row r="386" customFormat="false" ht="15" hidden="false" customHeight="true" outlineLevel="0" collapsed="false">
      <c r="B386" s="224"/>
      <c r="C386" s="225"/>
      <c r="D386" s="226"/>
      <c r="E386" s="251" t="s">
        <v>84</v>
      </c>
      <c r="F386" s="251"/>
      <c r="G386" s="426" t="n">
        <f aca="false">SUM(G376:G384)-G382</f>
        <v>0</v>
      </c>
      <c r="H386" s="252" t="n">
        <f aca="false">SUM(H376:H384)-H382</f>
        <v>0</v>
      </c>
      <c r="I386" s="252" t="n">
        <f aca="false">SUM(I376:I384)-I382</f>
        <v>0</v>
      </c>
      <c r="J386" s="252" t="n">
        <f aca="false">SUM(J376:J384)-J382</f>
        <v>0</v>
      </c>
      <c r="K386" s="252" t="n">
        <f aca="false">SUM(K376:K384)-K382</f>
        <v>0</v>
      </c>
      <c r="L386" s="252" t="n">
        <f aca="false">SUM(L376:L384)-L382</f>
        <v>776</v>
      </c>
      <c r="M386" s="252" t="n">
        <f aca="false">SUM(M376:M384)-M382</f>
        <v>2145</v>
      </c>
      <c r="N386" s="252" t="n">
        <f aca="false">SUM(N376:N384)-N382</f>
        <v>2254</v>
      </c>
      <c r="O386" s="252" t="n">
        <f aca="false">SUM(O376:O384)-O382</f>
        <v>0</v>
      </c>
      <c r="P386" s="252" t="n">
        <f aca="false">SUM(P376:P384)-P382</f>
        <v>0</v>
      </c>
      <c r="Q386" s="252" t="n">
        <f aca="false">SUM(Q376:Q384)-Q382</f>
        <v>0</v>
      </c>
      <c r="R386" s="443" t="n">
        <f aca="false">SUM(R376:R384)-R382</f>
        <v>0</v>
      </c>
      <c r="S386" s="80" t="n">
        <f aca="false">SUM(G386:R386)</f>
        <v>5175</v>
      </c>
    </row>
    <row r="387" customFormat="false" ht="7.5" hidden="false" customHeight="true" outlineLevel="0" collapsed="false">
      <c r="B387" s="224"/>
      <c r="C387" s="225"/>
      <c r="D387" s="444"/>
      <c r="E387" s="444"/>
      <c r="F387" s="444"/>
      <c r="G387" s="444"/>
      <c r="H387" s="444"/>
      <c r="I387" s="444"/>
      <c r="J387" s="444"/>
      <c r="K387" s="444"/>
      <c r="L387" s="444"/>
      <c r="M387" s="444"/>
      <c r="N387" s="444"/>
      <c r="O387" s="444"/>
      <c r="P387" s="444"/>
      <c r="Q387" s="444"/>
      <c r="R387" s="444"/>
      <c r="S387" s="444"/>
    </row>
    <row r="388" customFormat="false" ht="15" hidden="false" customHeight="true" outlineLevel="0" collapsed="false">
      <c r="B388" s="224"/>
      <c r="C388" s="225"/>
      <c r="D388" s="226" t="s">
        <v>124</v>
      </c>
      <c r="E388" s="227" t="s">
        <v>81</v>
      </c>
      <c r="F388" s="227"/>
      <c r="G388" s="359" t="n">
        <v>11190</v>
      </c>
      <c r="H388" s="360" t="n">
        <v>11508</v>
      </c>
      <c r="I388" s="360" t="n">
        <v>12403</v>
      </c>
      <c r="J388" s="360" t="n">
        <v>11195</v>
      </c>
      <c r="K388" s="360" t="n">
        <v>13559</v>
      </c>
      <c r="L388" s="360" t="n">
        <v>10438</v>
      </c>
      <c r="M388" s="360" t="n">
        <v>11260</v>
      </c>
      <c r="N388" s="360" t="n">
        <v>9118</v>
      </c>
      <c r="O388" s="360" t="n">
        <v>10385</v>
      </c>
      <c r="P388" s="360" t="n">
        <v>11344</v>
      </c>
      <c r="Q388" s="360" t="n">
        <v>10366</v>
      </c>
      <c r="R388" s="361" t="n">
        <v>9502</v>
      </c>
      <c r="S388" s="231" t="n">
        <f aca="false">SUM(G388:R388)</f>
        <v>132268</v>
      </c>
    </row>
    <row r="389" customFormat="false" ht="15" hidden="false" customHeight="true" outlineLevel="0" collapsed="false">
      <c r="B389" s="224"/>
      <c r="C389" s="225"/>
      <c r="D389" s="226"/>
      <c r="E389" s="400" t="s">
        <v>102</v>
      </c>
      <c r="F389" s="400"/>
      <c r="G389" s="347" t="n">
        <v>100</v>
      </c>
      <c r="H389" s="347" t="n">
        <v>110</v>
      </c>
      <c r="I389" s="347" t="n">
        <v>118</v>
      </c>
      <c r="J389" s="347" t="n">
        <v>111</v>
      </c>
      <c r="K389" s="347" t="n">
        <v>155</v>
      </c>
      <c r="L389" s="347" t="n">
        <v>172</v>
      </c>
      <c r="M389" s="347" t="n">
        <v>202</v>
      </c>
      <c r="N389" s="347" t="n">
        <v>146</v>
      </c>
      <c r="O389" s="347" t="n">
        <v>94</v>
      </c>
      <c r="P389" s="347" t="n">
        <v>148</v>
      </c>
      <c r="Q389" s="347" t="n">
        <v>157</v>
      </c>
      <c r="R389" s="347" t="n">
        <v>93</v>
      </c>
      <c r="S389" s="268" t="n">
        <f aca="false">SUM(G389:R389)</f>
        <v>1606</v>
      </c>
    </row>
    <row r="390" customFormat="false" ht="15" hidden="false" customHeight="true" outlineLevel="0" collapsed="false">
      <c r="B390" s="224"/>
      <c r="C390" s="225"/>
      <c r="D390" s="226"/>
      <c r="E390" s="232" t="s">
        <v>82</v>
      </c>
      <c r="F390" s="232"/>
      <c r="G390" s="377" t="n">
        <v>3961</v>
      </c>
      <c r="H390" s="378" t="n">
        <v>3857</v>
      </c>
      <c r="I390" s="378" t="n">
        <v>4193</v>
      </c>
      <c r="J390" s="378" t="n">
        <v>3627</v>
      </c>
      <c r="K390" s="378" t="n">
        <v>4509</v>
      </c>
      <c r="L390" s="378" t="n">
        <v>4029</v>
      </c>
      <c r="M390" s="378" t="n">
        <v>3847</v>
      </c>
      <c r="N390" s="378" t="n">
        <v>2549</v>
      </c>
      <c r="O390" s="378" t="n">
        <v>3333</v>
      </c>
      <c r="P390" s="378" t="n">
        <v>4308</v>
      </c>
      <c r="Q390" s="378" t="n">
        <v>4190</v>
      </c>
      <c r="R390" s="379" t="n">
        <v>3986</v>
      </c>
      <c r="S390" s="246" t="n">
        <f aca="false">SUM(G390:R390)</f>
        <v>46389</v>
      </c>
    </row>
    <row r="391" customFormat="false" ht="15" hidden="false" customHeight="true" outlineLevel="0" collapsed="false">
      <c r="B391" s="224"/>
      <c r="C391" s="225"/>
      <c r="D391" s="226"/>
      <c r="E391" s="237" t="s">
        <v>125</v>
      </c>
      <c r="F391" s="237"/>
      <c r="G391" s="350" t="n">
        <v>549</v>
      </c>
      <c r="H391" s="381" t="n">
        <v>594</v>
      </c>
      <c r="I391" s="381" t="n">
        <v>565</v>
      </c>
      <c r="J391" s="381" t="n">
        <v>461</v>
      </c>
      <c r="K391" s="381" t="n">
        <v>624</v>
      </c>
      <c r="L391" s="381" t="n">
        <v>479</v>
      </c>
      <c r="M391" s="381" t="n">
        <v>490</v>
      </c>
      <c r="N391" s="381" t="n">
        <v>281</v>
      </c>
      <c r="O391" s="381" t="n">
        <v>498</v>
      </c>
      <c r="P391" s="381" t="n">
        <v>557</v>
      </c>
      <c r="Q391" s="381" t="n">
        <v>538</v>
      </c>
      <c r="R391" s="382" t="n">
        <v>521</v>
      </c>
      <c r="S391" s="80" t="n">
        <f aca="false">SUM(G391:R391)</f>
        <v>6157</v>
      </c>
    </row>
    <row r="392" customFormat="false" ht="15" hidden="false" customHeight="true" outlineLevel="0" collapsed="false">
      <c r="B392" s="224"/>
      <c r="C392" s="225"/>
      <c r="D392" s="226"/>
      <c r="E392" s="237" t="s">
        <v>29</v>
      </c>
      <c r="F392" s="237"/>
      <c r="G392" s="350" t="n">
        <v>129</v>
      </c>
      <c r="H392" s="381" t="n">
        <v>132</v>
      </c>
      <c r="I392" s="381" t="n">
        <v>139</v>
      </c>
      <c r="J392" s="381" t="n">
        <v>107</v>
      </c>
      <c r="K392" s="381" t="n">
        <v>134</v>
      </c>
      <c r="L392" s="381" t="n">
        <v>111</v>
      </c>
      <c r="M392" s="381" t="n">
        <v>106</v>
      </c>
      <c r="N392" s="381" t="n">
        <v>114</v>
      </c>
      <c r="O392" s="381" t="n">
        <v>188</v>
      </c>
      <c r="P392" s="401" t="n">
        <v>148</v>
      </c>
      <c r="Q392" s="401" t="n">
        <v>188</v>
      </c>
      <c r="R392" s="382" t="n">
        <v>173</v>
      </c>
      <c r="S392" s="80" t="n">
        <f aca="false">SUM(G392:R392)</f>
        <v>1669</v>
      </c>
    </row>
    <row r="393" customFormat="false" ht="15" hidden="false" customHeight="true" outlineLevel="0" collapsed="false">
      <c r="B393" s="224"/>
      <c r="C393" s="225"/>
      <c r="D393" s="226"/>
      <c r="E393" s="248" t="s">
        <v>28</v>
      </c>
      <c r="F393" s="358" t="s">
        <v>31</v>
      </c>
      <c r="G393" s="347" t="n">
        <v>536</v>
      </c>
      <c r="H393" s="347" t="n">
        <v>517</v>
      </c>
      <c r="I393" s="347" t="n">
        <v>575</v>
      </c>
      <c r="J393" s="347" t="n">
        <v>500</v>
      </c>
      <c r="K393" s="347" t="n">
        <v>585</v>
      </c>
      <c r="L393" s="347" t="n">
        <v>482</v>
      </c>
      <c r="M393" s="347" t="n">
        <v>593</v>
      </c>
      <c r="N393" s="347" t="n">
        <v>249</v>
      </c>
      <c r="O393" s="347" t="n">
        <v>468</v>
      </c>
      <c r="P393" s="347" t="n">
        <v>520</v>
      </c>
      <c r="Q393" s="347" t="n">
        <v>506</v>
      </c>
      <c r="R393" s="347" t="n">
        <v>488</v>
      </c>
      <c r="S393" s="268" t="n">
        <f aca="false">SUM(G393:R393)</f>
        <v>6019</v>
      </c>
    </row>
    <row r="394" customFormat="false" ht="15" hidden="false" customHeight="true" outlineLevel="0" collapsed="false">
      <c r="B394" s="224"/>
      <c r="C394" s="225"/>
      <c r="D394" s="226"/>
      <c r="E394" s="248"/>
      <c r="F394" s="274" t="s">
        <v>32</v>
      </c>
      <c r="G394" s="347" t="n">
        <v>1123</v>
      </c>
      <c r="H394" s="347" t="n">
        <v>1156</v>
      </c>
      <c r="I394" s="347" t="n">
        <v>1202</v>
      </c>
      <c r="J394" s="347" t="n">
        <v>923</v>
      </c>
      <c r="K394" s="347" t="n">
        <v>1253</v>
      </c>
      <c r="L394" s="347" t="n">
        <v>1082</v>
      </c>
      <c r="M394" s="347" t="n">
        <v>1219</v>
      </c>
      <c r="N394" s="347" t="n">
        <v>648</v>
      </c>
      <c r="O394" s="347" t="n">
        <v>1097</v>
      </c>
      <c r="P394" s="347" t="n">
        <v>1266</v>
      </c>
      <c r="Q394" s="347" t="n">
        <v>979</v>
      </c>
      <c r="R394" s="347" t="n">
        <v>934</v>
      </c>
      <c r="S394" s="279" t="n">
        <f aca="false">SUM(G394:R394)</f>
        <v>12882</v>
      </c>
    </row>
    <row r="395" customFormat="false" ht="15" hidden="false" customHeight="true" outlineLevel="0" collapsed="false">
      <c r="B395" s="224"/>
      <c r="C395" s="225"/>
      <c r="D395" s="226"/>
      <c r="E395" s="248"/>
      <c r="F395" s="274" t="s">
        <v>33</v>
      </c>
      <c r="G395" s="347" t="n">
        <v>8</v>
      </c>
      <c r="H395" s="347" t="n">
        <v>10</v>
      </c>
      <c r="I395" s="347" t="n">
        <v>12</v>
      </c>
      <c r="J395" s="347" t="n">
        <v>6</v>
      </c>
      <c r="K395" s="347" t="n">
        <v>16</v>
      </c>
      <c r="L395" s="347" t="n">
        <v>8</v>
      </c>
      <c r="M395" s="347" t="n">
        <v>27</v>
      </c>
      <c r="N395" s="347" t="n">
        <v>23</v>
      </c>
      <c r="O395" s="347" t="n">
        <v>66</v>
      </c>
      <c r="P395" s="347" t="n">
        <v>8</v>
      </c>
      <c r="Q395" s="347" t="n">
        <v>11</v>
      </c>
      <c r="R395" s="347" t="n">
        <v>8</v>
      </c>
      <c r="S395" s="279" t="n">
        <f aca="false">SUM(G395:R395)</f>
        <v>203</v>
      </c>
    </row>
    <row r="396" customFormat="false" ht="15" hidden="false" customHeight="true" outlineLevel="0" collapsed="false">
      <c r="B396" s="224"/>
      <c r="C396" s="225"/>
      <c r="D396" s="226"/>
      <c r="E396" s="248"/>
      <c r="F396" s="274" t="s">
        <v>34</v>
      </c>
      <c r="G396" s="347" t="n">
        <v>9</v>
      </c>
      <c r="H396" s="347" t="n">
        <v>6</v>
      </c>
      <c r="I396" s="347" t="n">
        <v>0</v>
      </c>
      <c r="J396" s="347" t="n">
        <v>1</v>
      </c>
      <c r="K396" s="347" t="n">
        <v>0</v>
      </c>
      <c r="L396" s="347" t="n">
        <v>2</v>
      </c>
      <c r="M396" s="347" t="n">
        <v>2</v>
      </c>
      <c r="N396" s="347" t="n">
        <v>1</v>
      </c>
      <c r="O396" s="347" t="n">
        <v>0</v>
      </c>
      <c r="P396" s="347" t="n">
        <v>4</v>
      </c>
      <c r="Q396" s="347" t="n">
        <v>1</v>
      </c>
      <c r="R396" s="347" t="n">
        <v>26</v>
      </c>
      <c r="S396" s="246" t="n">
        <f aca="false">SUM(G396:R396)</f>
        <v>52</v>
      </c>
    </row>
    <row r="397" customFormat="false" ht="15" hidden="false" customHeight="true" outlineLevel="0" collapsed="false">
      <c r="B397" s="224"/>
      <c r="C397" s="225"/>
      <c r="D397" s="226"/>
      <c r="E397" s="248"/>
      <c r="F397" s="365" t="s">
        <v>86</v>
      </c>
      <c r="G397" s="348" t="n">
        <v>53</v>
      </c>
      <c r="H397" s="348" t="n">
        <v>47</v>
      </c>
      <c r="I397" s="348" t="n">
        <v>36</v>
      </c>
      <c r="J397" s="348" t="n">
        <v>35</v>
      </c>
      <c r="K397" s="348" t="n">
        <v>42</v>
      </c>
      <c r="L397" s="348" t="n">
        <v>53</v>
      </c>
      <c r="M397" s="348" t="n">
        <v>56</v>
      </c>
      <c r="N397" s="348" t="n">
        <v>24</v>
      </c>
      <c r="O397" s="348" t="n">
        <v>61</v>
      </c>
      <c r="P397" s="348" t="n">
        <v>104</v>
      </c>
      <c r="Q397" s="348" t="n">
        <v>79</v>
      </c>
      <c r="R397" s="348" t="n">
        <v>43</v>
      </c>
      <c r="S397" s="246" t="n">
        <f aca="false">SUM(G397:R397)</f>
        <v>633</v>
      </c>
    </row>
    <row r="398" customFormat="false" ht="15" hidden="false" customHeight="true" outlineLevel="0" collapsed="false">
      <c r="B398" s="224"/>
      <c r="C398" s="225"/>
      <c r="D398" s="226"/>
      <c r="E398" s="248"/>
      <c r="F398" s="284" t="s">
        <v>22</v>
      </c>
      <c r="G398" s="368" t="n">
        <f aca="false">SUM(G393:G397)</f>
        <v>1729</v>
      </c>
      <c r="H398" s="369" t="n">
        <f aca="false">SUM(H393:H397)</f>
        <v>1736</v>
      </c>
      <c r="I398" s="369" t="n">
        <f aca="false">SUM(I393:I397)</f>
        <v>1825</v>
      </c>
      <c r="J398" s="369" t="n">
        <f aca="false">SUM(J393:J397)</f>
        <v>1465</v>
      </c>
      <c r="K398" s="369" t="n">
        <f aca="false">SUM(K393:K397)</f>
        <v>1896</v>
      </c>
      <c r="L398" s="369" t="n">
        <f aca="false">SUM(L393:L397)</f>
        <v>1627</v>
      </c>
      <c r="M398" s="369" t="n">
        <f aca="false">SUM(M393:M397)</f>
        <v>1897</v>
      </c>
      <c r="N398" s="369" t="n">
        <f aca="false">SUM(N393:N397)</f>
        <v>945</v>
      </c>
      <c r="O398" s="369" t="n">
        <f aca="false">SUM(O393:O397)</f>
        <v>1692</v>
      </c>
      <c r="P398" s="369" t="n">
        <f aca="false">SUM(P393:P397)</f>
        <v>1902</v>
      </c>
      <c r="Q398" s="369" t="n">
        <f aca="false">SUM(Q393:Q397)</f>
        <v>1576</v>
      </c>
      <c r="R398" s="383" t="n">
        <f aca="false">SUM(R393:R397)</f>
        <v>1499</v>
      </c>
      <c r="S398" s="80" t="n">
        <f aca="false">SUM(S393:S397)</f>
        <v>19789</v>
      </c>
    </row>
    <row r="399" customFormat="false" ht="15" hidden="false" customHeight="true" outlineLevel="0" collapsed="false">
      <c r="B399" s="224"/>
      <c r="C399" s="225"/>
      <c r="D399" s="226"/>
      <c r="E399" s="248" t="s">
        <v>24</v>
      </c>
      <c r="F399" s="358" t="s">
        <v>31</v>
      </c>
      <c r="G399" s="359" t="n">
        <v>12</v>
      </c>
      <c r="H399" s="360" t="n">
        <v>4</v>
      </c>
      <c r="I399" s="360" t="n">
        <v>20</v>
      </c>
      <c r="J399" s="360" t="n">
        <v>12</v>
      </c>
      <c r="K399" s="360" t="n">
        <v>4</v>
      </c>
      <c r="L399" s="360" t="n">
        <v>2</v>
      </c>
      <c r="M399" s="360" t="n">
        <v>2</v>
      </c>
      <c r="N399" s="360" t="n">
        <v>0</v>
      </c>
      <c r="O399" s="360" t="n">
        <v>7</v>
      </c>
      <c r="P399" s="360" t="n">
        <v>26</v>
      </c>
      <c r="Q399" s="360" t="n">
        <v>28</v>
      </c>
      <c r="R399" s="361" t="n">
        <v>28</v>
      </c>
      <c r="S399" s="362" t="n">
        <f aca="false">SUM(G399:R399)</f>
        <v>145</v>
      </c>
    </row>
    <row r="400" customFormat="false" ht="15" hidden="false" customHeight="true" outlineLevel="0" collapsed="false">
      <c r="B400" s="224"/>
      <c r="C400" s="225"/>
      <c r="D400" s="226"/>
      <c r="E400" s="248"/>
      <c r="F400" s="274" t="s">
        <v>32</v>
      </c>
      <c r="G400" s="363" t="n">
        <v>199</v>
      </c>
      <c r="H400" s="347" t="n">
        <v>200</v>
      </c>
      <c r="I400" s="347" t="n">
        <v>216</v>
      </c>
      <c r="J400" s="347" t="n">
        <v>103</v>
      </c>
      <c r="K400" s="347" t="n">
        <v>152</v>
      </c>
      <c r="L400" s="347" t="n">
        <v>140</v>
      </c>
      <c r="M400" s="347" t="n">
        <v>133</v>
      </c>
      <c r="N400" s="347" t="n">
        <v>79</v>
      </c>
      <c r="O400" s="347" t="n">
        <v>267</v>
      </c>
      <c r="P400" s="347" t="n">
        <v>430</v>
      </c>
      <c r="Q400" s="347" t="n">
        <v>385</v>
      </c>
      <c r="R400" s="364" t="n">
        <v>306</v>
      </c>
      <c r="S400" s="279" t="n">
        <f aca="false">SUM(G400:R400)</f>
        <v>2610</v>
      </c>
    </row>
    <row r="401" customFormat="false" ht="15" hidden="false" customHeight="true" outlineLevel="0" collapsed="false">
      <c r="B401" s="224"/>
      <c r="C401" s="225"/>
      <c r="D401" s="226"/>
      <c r="E401" s="248"/>
      <c r="F401" s="274" t="s">
        <v>33</v>
      </c>
      <c r="G401" s="363" t="n">
        <v>25</v>
      </c>
      <c r="H401" s="347" t="n">
        <v>21</v>
      </c>
      <c r="I401" s="347" t="n">
        <v>22</v>
      </c>
      <c r="J401" s="347" t="n">
        <v>20</v>
      </c>
      <c r="K401" s="347" t="n">
        <v>18</v>
      </c>
      <c r="L401" s="347" t="n">
        <v>8</v>
      </c>
      <c r="M401" s="347" t="n">
        <v>0</v>
      </c>
      <c r="N401" s="347" t="n">
        <v>0</v>
      </c>
      <c r="O401" s="347" t="n">
        <v>2</v>
      </c>
      <c r="P401" s="347" t="n">
        <v>1</v>
      </c>
      <c r="Q401" s="347" t="n">
        <v>0</v>
      </c>
      <c r="R401" s="364" t="n">
        <v>0</v>
      </c>
      <c r="S401" s="279" t="n">
        <f aca="false">SUM(G401:R401)</f>
        <v>117</v>
      </c>
    </row>
    <row r="402" customFormat="false" ht="15" hidden="false" customHeight="true" outlineLevel="0" collapsed="false">
      <c r="B402" s="224"/>
      <c r="C402" s="225"/>
      <c r="D402" s="226"/>
      <c r="E402" s="248"/>
      <c r="F402" s="274" t="s">
        <v>34</v>
      </c>
      <c r="G402" s="363" t="n">
        <v>0</v>
      </c>
      <c r="H402" s="347" t="n">
        <v>0</v>
      </c>
      <c r="I402" s="347" t="n">
        <v>1</v>
      </c>
      <c r="J402" s="347" t="n">
        <v>0</v>
      </c>
      <c r="K402" s="347" t="n">
        <v>0</v>
      </c>
      <c r="L402" s="347" t="n">
        <v>0</v>
      </c>
      <c r="M402" s="347" t="n">
        <v>2</v>
      </c>
      <c r="N402" s="347" t="n">
        <v>2</v>
      </c>
      <c r="O402" s="347" t="n">
        <v>0</v>
      </c>
      <c r="P402" s="347" t="n">
        <v>4</v>
      </c>
      <c r="Q402" s="347" t="n">
        <v>7</v>
      </c>
      <c r="R402" s="364" t="n">
        <v>3</v>
      </c>
      <c r="S402" s="246" t="n">
        <f aca="false">SUM(G402:R402)</f>
        <v>19</v>
      </c>
    </row>
    <row r="403" customFormat="false" ht="15" hidden="false" customHeight="true" outlineLevel="0" collapsed="false">
      <c r="B403" s="224"/>
      <c r="C403" s="225"/>
      <c r="D403" s="226"/>
      <c r="E403" s="248"/>
      <c r="F403" s="365" t="s">
        <v>86</v>
      </c>
      <c r="G403" s="377" t="n">
        <v>41</v>
      </c>
      <c r="H403" s="378" t="n">
        <v>28</v>
      </c>
      <c r="I403" s="378" t="n">
        <v>10</v>
      </c>
      <c r="J403" s="378" t="n">
        <v>38</v>
      </c>
      <c r="K403" s="378" t="n">
        <v>53</v>
      </c>
      <c r="L403" s="378" t="n">
        <v>12</v>
      </c>
      <c r="M403" s="378" t="n">
        <v>27</v>
      </c>
      <c r="N403" s="378" t="n">
        <v>0</v>
      </c>
      <c r="O403" s="378" t="n">
        <v>22</v>
      </c>
      <c r="P403" s="378" t="n">
        <v>75</v>
      </c>
      <c r="Q403" s="378" t="n">
        <v>62</v>
      </c>
      <c r="R403" s="379" t="n">
        <v>26</v>
      </c>
      <c r="S403" s="236" t="n">
        <f aca="false">SUM(G403:R403)</f>
        <v>394</v>
      </c>
    </row>
    <row r="404" customFormat="false" ht="15" hidden="false" customHeight="true" outlineLevel="0" collapsed="false">
      <c r="B404" s="224"/>
      <c r="C404" s="225"/>
      <c r="D404" s="226"/>
      <c r="E404" s="248"/>
      <c r="F404" s="284" t="s">
        <v>22</v>
      </c>
      <c r="G404" s="368" t="n">
        <f aca="false">SUM(G399:G403)</f>
        <v>277</v>
      </c>
      <c r="H404" s="380" t="n">
        <f aca="false">SUM(H399:H403)</f>
        <v>253</v>
      </c>
      <c r="I404" s="380" t="n">
        <f aca="false">SUM(I399:I403)</f>
        <v>269</v>
      </c>
      <c r="J404" s="380" t="n">
        <f aca="false">SUM(J399:J403)</f>
        <v>173</v>
      </c>
      <c r="K404" s="380" t="n">
        <f aca="false">SUM(K399:K403)</f>
        <v>227</v>
      </c>
      <c r="L404" s="380" t="n">
        <f aca="false">SUM(L399:L403)</f>
        <v>162</v>
      </c>
      <c r="M404" s="380" t="n">
        <f aca="false">SUM(M399:M403)</f>
        <v>164</v>
      </c>
      <c r="N404" s="380" t="n">
        <f aca="false">SUM(N399:N403)</f>
        <v>81</v>
      </c>
      <c r="O404" s="380" t="n">
        <f aca="false">SUM(O399:O403)</f>
        <v>298</v>
      </c>
      <c r="P404" s="380" t="n">
        <f aca="false">SUM(P399:P403)</f>
        <v>536</v>
      </c>
      <c r="Q404" s="380" t="n">
        <f aca="false">SUM(Q399:Q403)</f>
        <v>482</v>
      </c>
      <c r="R404" s="442" t="n">
        <f aca="false">SUM(R399:R403)</f>
        <v>363</v>
      </c>
      <c r="S404" s="80" t="n">
        <f aca="false">SUM(S399:S403)</f>
        <v>3285</v>
      </c>
    </row>
    <row r="405" customFormat="false" ht="15" hidden="false" customHeight="true" outlineLevel="0" collapsed="false">
      <c r="B405" s="224"/>
      <c r="C405" s="225"/>
      <c r="D405" s="226"/>
      <c r="E405" s="251" t="s">
        <v>84</v>
      </c>
      <c r="F405" s="251"/>
      <c r="G405" s="426" t="n">
        <f aca="false">SUM(G388:G403)-G398</f>
        <v>17935</v>
      </c>
      <c r="H405" s="252" t="n">
        <f aca="false">SUM(H388:H403)-H398</f>
        <v>18190</v>
      </c>
      <c r="I405" s="252" t="n">
        <f aca="false">SUM(I388:I403)-I398</f>
        <v>19512</v>
      </c>
      <c r="J405" s="252" t="n">
        <f aca="false">SUM(J388:J403)-J398</f>
        <v>17139</v>
      </c>
      <c r="K405" s="252" t="n">
        <f aca="false">SUM(K388:K403)-K398</f>
        <v>21104</v>
      </c>
      <c r="L405" s="252" t="n">
        <f aca="false">SUM(L388:L403)-L398</f>
        <v>17018</v>
      </c>
      <c r="M405" s="252" t="n">
        <f aca="false">SUM(M388:M403)-M398</f>
        <v>17966</v>
      </c>
      <c r="N405" s="252" t="n">
        <f aca="false">SUM(N388:N403)-N398</f>
        <v>13234</v>
      </c>
      <c r="O405" s="252" t="n">
        <f aca="false">SUM(O388:O403)-O398</f>
        <v>16488</v>
      </c>
      <c r="P405" s="252" t="n">
        <f aca="false">SUM(P388:P403)-P398</f>
        <v>18943</v>
      </c>
      <c r="Q405" s="252" t="n">
        <f aca="false">SUM(Q388:Q403)-Q398</f>
        <v>17497</v>
      </c>
      <c r="R405" s="443" t="n">
        <f aca="false">SUM(R388:R403)-R398</f>
        <v>16137</v>
      </c>
      <c r="S405" s="80" t="n">
        <f aca="false">SUM(G405:R405)</f>
        <v>211163</v>
      </c>
    </row>
    <row r="406" customFormat="false" ht="7.5" hidden="false" customHeight="true" outlineLevel="0" collapsed="false">
      <c r="B406" s="224"/>
      <c r="C406" s="225"/>
      <c r="D406" s="444"/>
      <c r="E406" s="444"/>
      <c r="F406" s="444"/>
      <c r="G406" s="444"/>
      <c r="H406" s="444"/>
      <c r="I406" s="444"/>
      <c r="J406" s="444"/>
      <c r="K406" s="444"/>
      <c r="L406" s="444"/>
      <c r="M406" s="444"/>
      <c r="N406" s="444"/>
      <c r="O406" s="444"/>
      <c r="P406" s="444"/>
      <c r="Q406" s="444"/>
      <c r="R406" s="444"/>
      <c r="S406" s="444"/>
    </row>
    <row r="407" customFormat="false" ht="15" hidden="false" customHeight="true" outlineLevel="0" collapsed="false">
      <c r="B407" s="224"/>
      <c r="C407" s="225"/>
      <c r="D407" s="226" t="s">
        <v>126</v>
      </c>
      <c r="E407" s="227" t="s">
        <v>81</v>
      </c>
      <c r="F407" s="227"/>
      <c r="G407" s="359" t="n">
        <v>71622</v>
      </c>
      <c r="H407" s="360" t="n">
        <v>60180</v>
      </c>
      <c r="I407" s="360" t="n">
        <v>77818</v>
      </c>
      <c r="J407" s="360" t="n">
        <v>61423</v>
      </c>
      <c r="K407" s="360" t="n">
        <v>68088</v>
      </c>
      <c r="L407" s="360" t="n">
        <v>68753</v>
      </c>
      <c r="M407" s="360" t="n">
        <v>75805</v>
      </c>
      <c r="N407" s="360" t="n">
        <v>60310</v>
      </c>
      <c r="O407" s="360" t="n">
        <v>65742</v>
      </c>
      <c r="P407" s="360" t="n">
        <v>70180</v>
      </c>
      <c r="Q407" s="360" t="n">
        <v>67259</v>
      </c>
      <c r="R407" s="361" t="n">
        <v>74554</v>
      </c>
      <c r="S407" s="231" t="n">
        <f aca="false">SUM(G407:R407)</f>
        <v>821734</v>
      </c>
    </row>
    <row r="408" customFormat="false" ht="15" hidden="false" customHeight="true" outlineLevel="0" collapsed="false">
      <c r="B408" s="224"/>
      <c r="C408" s="225"/>
      <c r="D408" s="226"/>
      <c r="E408" s="232" t="s">
        <v>82</v>
      </c>
      <c r="F408" s="232"/>
      <c r="G408" s="377" t="n">
        <v>12522</v>
      </c>
      <c r="H408" s="378" t="n">
        <v>10908</v>
      </c>
      <c r="I408" s="378" t="n">
        <v>14205</v>
      </c>
      <c r="J408" s="378" t="n">
        <v>10568</v>
      </c>
      <c r="K408" s="378" t="n">
        <v>12900</v>
      </c>
      <c r="L408" s="378" t="n">
        <v>11903</v>
      </c>
      <c r="M408" s="378" t="n">
        <v>11167</v>
      </c>
      <c r="N408" s="378" t="n">
        <v>7635</v>
      </c>
      <c r="O408" s="378" t="n">
        <v>11252</v>
      </c>
      <c r="P408" s="378" t="n">
        <v>12364</v>
      </c>
      <c r="Q408" s="378" t="n">
        <v>11518</v>
      </c>
      <c r="R408" s="379" t="n">
        <v>12363</v>
      </c>
      <c r="S408" s="246" t="n">
        <f aca="false">SUM(G408:R408)</f>
        <v>139305</v>
      </c>
    </row>
    <row r="409" customFormat="false" ht="15" hidden="false" customHeight="true" outlineLevel="0" collapsed="false">
      <c r="B409" s="224"/>
      <c r="C409" s="225"/>
      <c r="D409" s="226"/>
      <c r="E409" s="237" t="s">
        <v>29</v>
      </c>
      <c r="F409" s="237"/>
      <c r="G409" s="350" t="n">
        <v>5023</v>
      </c>
      <c r="H409" s="381" t="n">
        <v>4997</v>
      </c>
      <c r="I409" s="381" t="n">
        <v>5383</v>
      </c>
      <c r="J409" s="381" t="n">
        <v>4832</v>
      </c>
      <c r="K409" s="381" t="n">
        <v>5711</v>
      </c>
      <c r="L409" s="381" t="n">
        <v>5199</v>
      </c>
      <c r="M409" s="381" t="n">
        <v>5641</v>
      </c>
      <c r="N409" s="381" t="n">
        <v>4094</v>
      </c>
      <c r="O409" s="381" t="n">
        <v>5571</v>
      </c>
      <c r="P409" s="401" t="n">
        <v>6048</v>
      </c>
      <c r="Q409" s="401" t="n">
        <v>5577</v>
      </c>
      <c r="R409" s="382" t="n">
        <v>5431</v>
      </c>
      <c r="S409" s="80" t="n">
        <f aca="false">SUM(G409:R409)</f>
        <v>63507</v>
      </c>
    </row>
    <row r="410" customFormat="false" ht="15" hidden="false" customHeight="true" outlineLevel="0" collapsed="false">
      <c r="B410" s="224"/>
      <c r="C410" s="225"/>
      <c r="D410" s="226"/>
      <c r="E410" s="248" t="s">
        <v>28</v>
      </c>
      <c r="F410" s="431" t="s">
        <v>31</v>
      </c>
      <c r="G410" s="347" t="n">
        <v>115</v>
      </c>
      <c r="H410" s="347" t="n">
        <v>125</v>
      </c>
      <c r="I410" s="347" t="n">
        <v>116</v>
      </c>
      <c r="J410" s="347" t="n">
        <v>119</v>
      </c>
      <c r="K410" s="347" t="n">
        <v>195</v>
      </c>
      <c r="L410" s="347" t="n">
        <v>186</v>
      </c>
      <c r="M410" s="347" t="n">
        <v>149</v>
      </c>
      <c r="N410" s="347" t="n">
        <v>84</v>
      </c>
      <c r="O410" s="347" t="n">
        <v>128</v>
      </c>
      <c r="P410" s="347" t="n">
        <v>179</v>
      </c>
      <c r="Q410" s="347" t="n">
        <v>155</v>
      </c>
      <c r="R410" s="347" t="n">
        <v>139</v>
      </c>
      <c r="S410" s="231" t="n">
        <f aca="false">SUM(G410:R410)</f>
        <v>1690</v>
      </c>
    </row>
    <row r="411" customFormat="false" ht="15" hidden="false" customHeight="true" outlineLevel="0" collapsed="false">
      <c r="B411" s="224"/>
      <c r="C411" s="225"/>
      <c r="D411" s="226"/>
      <c r="E411" s="248"/>
      <c r="F411" s="345" t="s">
        <v>32</v>
      </c>
      <c r="G411" s="347" t="n">
        <v>16873</v>
      </c>
      <c r="H411" s="347" t="n">
        <v>16621</v>
      </c>
      <c r="I411" s="347" t="n">
        <v>17237</v>
      </c>
      <c r="J411" s="347" t="n">
        <v>15482</v>
      </c>
      <c r="K411" s="347" t="n">
        <v>18957</v>
      </c>
      <c r="L411" s="347" t="n">
        <v>16455</v>
      </c>
      <c r="M411" s="347" t="n">
        <v>15334</v>
      </c>
      <c r="N411" s="347" t="n">
        <v>9976</v>
      </c>
      <c r="O411" s="347" t="n">
        <v>15718</v>
      </c>
      <c r="P411" s="347" t="n">
        <v>18390</v>
      </c>
      <c r="Q411" s="347" t="n">
        <v>17550</v>
      </c>
      <c r="R411" s="347" t="n">
        <v>15580</v>
      </c>
      <c r="S411" s="268" t="n">
        <f aca="false">SUM(G411:R411)</f>
        <v>194173</v>
      </c>
    </row>
    <row r="412" customFormat="false" ht="15" hidden="false" customHeight="true" outlineLevel="0" collapsed="false">
      <c r="B412" s="224"/>
      <c r="C412" s="225"/>
      <c r="D412" s="226"/>
      <c r="E412" s="248"/>
      <c r="F412" s="433" t="s">
        <v>33</v>
      </c>
      <c r="G412" s="347" t="n">
        <v>641</v>
      </c>
      <c r="H412" s="347" t="n">
        <v>621</v>
      </c>
      <c r="I412" s="347" t="n">
        <v>665</v>
      </c>
      <c r="J412" s="347" t="n">
        <v>530</v>
      </c>
      <c r="K412" s="347" t="n">
        <v>550</v>
      </c>
      <c r="L412" s="347" t="n">
        <v>499</v>
      </c>
      <c r="M412" s="347" t="n">
        <v>542</v>
      </c>
      <c r="N412" s="347" t="n">
        <v>500</v>
      </c>
      <c r="O412" s="347" t="n">
        <v>585</v>
      </c>
      <c r="P412" s="347" t="n">
        <v>609</v>
      </c>
      <c r="Q412" s="347" t="n">
        <v>661</v>
      </c>
      <c r="R412" s="347" t="n">
        <v>610</v>
      </c>
      <c r="S412" s="279" t="n">
        <f aca="false">SUM(G412:R412)</f>
        <v>7013</v>
      </c>
    </row>
    <row r="413" customFormat="false" ht="15" hidden="false" customHeight="true" outlineLevel="0" collapsed="false">
      <c r="B413" s="224"/>
      <c r="C413" s="225"/>
      <c r="D413" s="226"/>
      <c r="E413" s="248"/>
      <c r="F413" s="433" t="s">
        <v>34</v>
      </c>
      <c r="G413" s="347" t="n">
        <v>58</v>
      </c>
      <c r="H413" s="347" t="n">
        <v>49</v>
      </c>
      <c r="I413" s="347" t="n">
        <v>66</v>
      </c>
      <c r="J413" s="347" t="n">
        <v>44</v>
      </c>
      <c r="K413" s="347" t="n">
        <v>59</v>
      </c>
      <c r="L413" s="347" t="n">
        <v>41</v>
      </c>
      <c r="M413" s="347" t="n">
        <v>31</v>
      </c>
      <c r="N413" s="347" t="n">
        <v>43</v>
      </c>
      <c r="O413" s="347" t="n">
        <v>76</v>
      </c>
      <c r="P413" s="347" t="n">
        <v>101</v>
      </c>
      <c r="Q413" s="347" t="n">
        <v>99</v>
      </c>
      <c r="R413" s="347" t="n">
        <v>101</v>
      </c>
      <c r="S413" s="279" t="n">
        <f aca="false">SUM(G413:R413)</f>
        <v>768</v>
      </c>
    </row>
    <row r="414" customFormat="false" ht="15" hidden="false" customHeight="true" outlineLevel="0" collapsed="false">
      <c r="B414" s="224"/>
      <c r="C414" s="225"/>
      <c r="D414" s="226"/>
      <c r="E414" s="248"/>
      <c r="F414" s="433" t="s">
        <v>86</v>
      </c>
      <c r="G414" s="347" t="n">
        <v>450</v>
      </c>
      <c r="H414" s="347" t="n">
        <v>460</v>
      </c>
      <c r="I414" s="347" t="n">
        <v>494</v>
      </c>
      <c r="J414" s="347" t="n">
        <v>412</v>
      </c>
      <c r="K414" s="347" t="n">
        <v>463</v>
      </c>
      <c r="L414" s="347" t="n">
        <v>375</v>
      </c>
      <c r="M414" s="347" t="n">
        <v>334</v>
      </c>
      <c r="N414" s="347" t="n">
        <v>241</v>
      </c>
      <c r="O414" s="347" t="n">
        <v>368</v>
      </c>
      <c r="P414" s="347" t="n">
        <v>670</v>
      </c>
      <c r="Q414" s="347" t="n">
        <v>662</v>
      </c>
      <c r="R414" s="347" t="n">
        <v>486</v>
      </c>
      <c r="S414" s="246" t="n">
        <f aca="false">SUM(G414:R414)</f>
        <v>5415</v>
      </c>
    </row>
    <row r="415" customFormat="false" ht="15" hidden="false" customHeight="true" outlineLevel="0" collapsed="false">
      <c r="B415" s="224"/>
      <c r="C415" s="225"/>
      <c r="D415" s="226"/>
      <c r="E415" s="248"/>
      <c r="F415" s="345" t="s">
        <v>36</v>
      </c>
      <c r="G415" s="348" t="n">
        <v>0</v>
      </c>
      <c r="H415" s="348" t="n">
        <v>2</v>
      </c>
      <c r="I415" s="348" t="n">
        <v>7</v>
      </c>
      <c r="J415" s="348" t="n">
        <v>11</v>
      </c>
      <c r="K415" s="348" t="n">
        <v>6</v>
      </c>
      <c r="L415" s="348" t="n">
        <v>4</v>
      </c>
      <c r="M415" s="348" t="n">
        <v>13</v>
      </c>
      <c r="N415" s="348" t="n">
        <v>11</v>
      </c>
      <c r="O415" s="348" t="n">
        <v>2</v>
      </c>
      <c r="P415" s="348" t="n">
        <v>3</v>
      </c>
      <c r="Q415" s="348" t="n">
        <v>9</v>
      </c>
      <c r="R415" s="348" t="n">
        <v>9</v>
      </c>
      <c r="S415" s="246" t="n">
        <f aca="false">SUM(G415:R415)</f>
        <v>77</v>
      </c>
    </row>
    <row r="416" customFormat="false" ht="15" hidden="false" customHeight="true" outlineLevel="0" collapsed="false">
      <c r="B416" s="224"/>
      <c r="C416" s="225"/>
      <c r="D416" s="226"/>
      <c r="E416" s="248"/>
      <c r="F416" s="284" t="s">
        <v>22</v>
      </c>
      <c r="G416" s="368" t="n">
        <f aca="false">SUM(G410:G415)</f>
        <v>18137</v>
      </c>
      <c r="H416" s="369" t="n">
        <f aca="false">SUM(H410:H415)</f>
        <v>17878</v>
      </c>
      <c r="I416" s="369" t="n">
        <f aca="false">SUM(I410:I415)</f>
        <v>18585</v>
      </c>
      <c r="J416" s="369" t="n">
        <f aca="false">SUM(J410:J415)</f>
        <v>16598</v>
      </c>
      <c r="K416" s="369" t="n">
        <f aca="false">SUM(K410:K415)</f>
        <v>20230</v>
      </c>
      <c r="L416" s="369" t="n">
        <f aca="false">SUM(L410:L415)</f>
        <v>17560</v>
      </c>
      <c r="M416" s="369" t="n">
        <f aca="false">SUM(M410:M415)</f>
        <v>16403</v>
      </c>
      <c r="N416" s="369" t="n">
        <f aca="false">SUM(N410:N415)</f>
        <v>10855</v>
      </c>
      <c r="O416" s="369" t="n">
        <f aca="false">SUM(O410:O415)</f>
        <v>16877</v>
      </c>
      <c r="P416" s="369" t="n">
        <f aca="false">SUM(P410:P415)</f>
        <v>19952</v>
      </c>
      <c r="Q416" s="369" t="n">
        <f aca="false">SUM(Q410:Q415)</f>
        <v>19136</v>
      </c>
      <c r="R416" s="383" t="n">
        <f aca="false">SUM(R410:R415)</f>
        <v>16925</v>
      </c>
      <c r="S416" s="80" t="n">
        <f aca="false">SUM(S410:S415)</f>
        <v>209136</v>
      </c>
    </row>
    <row r="417" customFormat="false" ht="15" hidden="false" customHeight="true" outlineLevel="0" collapsed="false">
      <c r="B417" s="224"/>
      <c r="C417" s="225"/>
      <c r="D417" s="226"/>
      <c r="E417" s="248" t="s">
        <v>24</v>
      </c>
      <c r="F417" s="269" t="s">
        <v>31</v>
      </c>
      <c r="G417" s="359" t="n">
        <v>28</v>
      </c>
      <c r="H417" s="360" t="n">
        <v>20</v>
      </c>
      <c r="I417" s="360" t="n">
        <v>33</v>
      </c>
      <c r="J417" s="360" t="n">
        <v>28</v>
      </c>
      <c r="K417" s="360" t="n">
        <v>40</v>
      </c>
      <c r="L417" s="360" t="n">
        <v>23</v>
      </c>
      <c r="M417" s="360" t="n">
        <v>29</v>
      </c>
      <c r="N417" s="360" t="n">
        <v>22</v>
      </c>
      <c r="O417" s="360" t="n">
        <v>43</v>
      </c>
      <c r="P417" s="360" t="n">
        <v>74</v>
      </c>
      <c r="Q417" s="360" t="n">
        <v>92</v>
      </c>
      <c r="R417" s="361" t="n">
        <v>92</v>
      </c>
      <c r="S417" s="231" t="n">
        <f aca="false">SUM(G417:R417)</f>
        <v>524</v>
      </c>
    </row>
    <row r="418" customFormat="false" ht="15" hidden="false" customHeight="true" outlineLevel="0" collapsed="false">
      <c r="B418" s="224"/>
      <c r="C418" s="225"/>
      <c r="D418" s="226"/>
      <c r="E418" s="248"/>
      <c r="F418" s="365" t="s">
        <v>32</v>
      </c>
      <c r="G418" s="363" t="n">
        <v>11776</v>
      </c>
      <c r="H418" s="347" t="n">
        <v>13822</v>
      </c>
      <c r="I418" s="347" t="n">
        <v>13685</v>
      </c>
      <c r="J418" s="347" t="n">
        <v>10647</v>
      </c>
      <c r="K418" s="347" t="n">
        <v>12045</v>
      </c>
      <c r="L418" s="347" t="n">
        <v>8189</v>
      </c>
      <c r="M418" s="347" t="n">
        <v>6803</v>
      </c>
      <c r="N418" s="347" t="n">
        <v>4105</v>
      </c>
      <c r="O418" s="347" t="n">
        <v>11132</v>
      </c>
      <c r="P418" s="347" t="n">
        <v>16455</v>
      </c>
      <c r="Q418" s="347" t="n">
        <v>15262</v>
      </c>
      <c r="R418" s="364" t="n">
        <v>12199</v>
      </c>
      <c r="S418" s="268" t="n">
        <f aca="false">SUM(G418:R418)</f>
        <v>136120</v>
      </c>
    </row>
    <row r="419" customFormat="false" ht="15" hidden="false" customHeight="true" outlineLevel="0" collapsed="false">
      <c r="B419" s="224"/>
      <c r="C419" s="225"/>
      <c r="D419" s="226"/>
      <c r="E419" s="248"/>
      <c r="F419" s="274" t="s">
        <v>33</v>
      </c>
      <c r="G419" s="363" t="n">
        <v>287</v>
      </c>
      <c r="H419" s="347" t="n">
        <v>238</v>
      </c>
      <c r="I419" s="347" t="n">
        <v>312</v>
      </c>
      <c r="J419" s="347" t="n">
        <v>218</v>
      </c>
      <c r="K419" s="347" t="n">
        <v>305</v>
      </c>
      <c r="L419" s="347" t="n">
        <v>240</v>
      </c>
      <c r="M419" s="347" t="n">
        <v>197</v>
      </c>
      <c r="N419" s="347" t="n">
        <v>75</v>
      </c>
      <c r="O419" s="347" t="n">
        <v>172</v>
      </c>
      <c r="P419" s="347" t="n">
        <v>278</v>
      </c>
      <c r="Q419" s="347" t="n">
        <v>278</v>
      </c>
      <c r="R419" s="364" t="n">
        <v>202</v>
      </c>
      <c r="S419" s="279" t="n">
        <f aca="false">SUM(G419:R419)</f>
        <v>2802</v>
      </c>
    </row>
    <row r="420" customFormat="false" ht="15" hidden="false" customHeight="true" outlineLevel="0" collapsed="false">
      <c r="B420" s="224"/>
      <c r="C420" s="225"/>
      <c r="D420" s="226"/>
      <c r="E420" s="248"/>
      <c r="F420" s="274" t="s">
        <v>34</v>
      </c>
      <c r="G420" s="363" t="n">
        <v>23</v>
      </c>
      <c r="H420" s="347" t="n">
        <v>13</v>
      </c>
      <c r="I420" s="347" t="n">
        <v>25</v>
      </c>
      <c r="J420" s="347" t="n">
        <v>27</v>
      </c>
      <c r="K420" s="347" t="n">
        <v>16</v>
      </c>
      <c r="L420" s="347" t="n">
        <v>41</v>
      </c>
      <c r="M420" s="347" t="n">
        <v>18</v>
      </c>
      <c r="N420" s="347" t="n">
        <v>42</v>
      </c>
      <c r="O420" s="347" t="n">
        <v>26</v>
      </c>
      <c r="P420" s="347" t="n">
        <v>14</v>
      </c>
      <c r="Q420" s="347" t="n">
        <v>32</v>
      </c>
      <c r="R420" s="364" t="n">
        <v>39</v>
      </c>
      <c r="S420" s="279" t="n">
        <f aca="false">SUM(G420:R420)</f>
        <v>316</v>
      </c>
    </row>
    <row r="421" customFormat="false" ht="15" hidden="false" customHeight="true" outlineLevel="0" collapsed="false">
      <c r="B421" s="224"/>
      <c r="C421" s="225"/>
      <c r="D421" s="226"/>
      <c r="E421" s="248"/>
      <c r="F421" s="274" t="s">
        <v>86</v>
      </c>
      <c r="G421" s="363" t="n">
        <v>443</v>
      </c>
      <c r="H421" s="347" t="n">
        <v>370</v>
      </c>
      <c r="I421" s="347" t="n">
        <v>400</v>
      </c>
      <c r="J421" s="347" t="n">
        <v>239</v>
      </c>
      <c r="K421" s="347" t="n">
        <v>373</v>
      </c>
      <c r="L421" s="347" t="n">
        <v>184</v>
      </c>
      <c r="M421" s="347" t="n">
        <v>205</v>
      </c>
      <c r="N421" s="347" t="n">
        <v>121</v>
      </c>
      <c r="O421" s="347" t="n">
        <v>283</v>
      </c>
      <c r="P421" s="347" t="n">
        <v>513</v>
      </c>
      <c r="Q421" s="347" t="n">
        <v>506</v>
      </c>
      <c r="R421" s="364" t="n">
        <v>369</v>
      </c>
      <c r="S421" s="246" t="n">
        <f aca="false">SUM(G421:R421)</f>
        <v>4006</v>
      </c>
    </row>
    <row r="422" customFormat="false" ht="15" hidden="false" customHeight="true" outlineLevel="0" collapsed="false">
      <c r="B422" s="224"/>
      <c r="C422" s="225"/>
      <c r="D422" s="226"/>
      <c r="E422" s="248"/>
      <c r="F422" s="447" t="s">
        <v>36</v>
      </c>
      <c r="G422" s="377" t="n">
        <v>0</v>
      </c>
      <c r="H422" s="378" t="n">
        <v>0</v>
      </c>
      <c r="I422" s="378" t="n">
        <v>0</v>
      </c>
      <c r="J422" s="378" t="n">
        <v>0</v>
      </c>
      <c r="K422" s="378" t="n">
        <v>7</v>
      </c>
      <c r="L422" s="378" t="n">
        <v>5</v>
      </c>
      <c r="M422" s="378" t="n">
        <v>0</v>
      </c>
      <c r="N422" s="378" t="n">
        <v>0</v>
      </c>
      <c r="O422" s="378" t="n">
        <v>2</v>
      </c>
      <c r="P422" s="378" t="n">
        <v>1</v>
      </c>
      <c r="Q422" s="378" t="n">
        <v>1</v>
      </c>
      <c r="R422" s="379" t="n">
        <v>6</v>
      </c>
      <c r="S422" s="236" t="n">
        <f aca="false">SUM(G422:R422)</f>
        <v>22</v>
      </c>
    </row>
    <row r="423" customFormat="false" ht="15" hidden="false" customHeight="true" outlineLevel="0" collapsed="false">
      <c r="B423" s="224"/>
      <c r="C423" s="225"/>
      <c r="D423" s="226"/>
      <c r="E423" s="248"/>
      <c r="F423" s="284" t="s">
        <v>22</v>
      </c>
      <c r="G423" s="368" t="n">
        <f aca="false">SUM(G417:G422)</f>
        <v>12557</v>
      </c>
      <c r="H423" s="380" t="n">
        <f aca="false">SUM(H417:H422)</f>
        <v>14463</v>
      </c>
      <c r="I423" s="380" t="n">
        <f aca="false">SUM(I417:I422)</f>
        <v>14455</v>
      </c>
      <c r="J423" s="380" t="n">
        <f aca="false">SUM(J417:J422)</f>
        <v>11159</v>
      </c>
      <c r="K423" s="380" t="n">
        <f aca="false">SUM(K417:K422)</f>
        <v>12786</v>
      </c>
      <c r="L423" s="380" t="n">
        <f aca="false">SUM(L417:L422)</f>
        <v>8682</v>
      </c>
      <c r="M423" s="380" t="n">
        <f aca="false">SUM(M417:M422)</f>
        <v>7252</v>
      </c>
      <c r="N423" s="380" t="n">
        <f aca="false">SUM(N417:N422)</f>
        <v>4365</v>
      </c>
      <c r="O423" s="380" t="n">
        <f aca="false">SUM(O417:O422)</f>
        <v>11658</v>
      </c>
      <c r="P423" s="380" t="n">
        <f aca="false">SUM(P417:P422)</f>
        <v>17335</v>
      </c>
      <c r="Q423" s="380" t="n">
        <f aca="false">SUM(Q417:Q422)</f>
        <v>16171</v>
      </c>
      <c r="R423" s="442" t="n">
        <f aca="false">SUM(R417:R422)</f>
        <v>12907</v>
      </c>
      <c r="S423" s="80" t="n">
        <f aca="false">SUM(S417:S422)</f>
        <v>143790</v>
      </c>
    </row>
    <row r="424" customFormat="false" ht="15" hidden="false" customHeight="true" outlineLevel="0" collapsed="false">
      <c r="B424" s="224"/>
      <c r="C424" s="225"/>
      <c r="D424" s="226"/>
      <c r="E424" s="251" t="s">
        <v>84</v>
      </c>
      <c r="F424" s="251"/>
      <c r="G424" s="426" t="n">
        <f aca="false">SUM(G407:G422)-G416</f>
        <v>119861</v>
      </c>
      <c r="H424" s="252" t="n">
        <f aca="false">SUM(H407:H422)-H416</f>
        <v>108426</v>
      </c>
      <c r="I424" s="252" t="n">
        <f aca="false">SUM(I407:I422)-I416</f>
        <v>130446</v>
      </c>
      <c r="J424" s="252" t="n">
        <f aca="false">SUM(J407:J422)-J416</f>
        <v>104580</v>
      </c>
      <c r="K424" s="252" t="n">
        <f aca="false">SUM(K407:K422)-K416</f>
        <v>119715</v>
      </c>
      <c r="L424" s="252" t="n">
        <f aca="false">SUM(L407:L422)-L416</f>
        <v>112097</v>
      </c>
      <c r="M424" s="252" t="n">
        <f aca="false">SUM(M407:M422)-M416</f>
        <v>116268</v>
      </c>
      <c r="N424" s="252" t="n">
        <f aca="false">SUM(N407:N422)-N416</f>
        <v>87259</v>
      </c>
      <c r="O424" s="252" t="n">
        <f aca="false">SUM(O407:O422)-O416</f>
        <v>111100</v>
      </c>
      <c r="P424" s="252" t="n">
        <f aca="false">SUM(P407:P422)-P416</f>
        <v>125879</v>
      </c>
      <c r="Q424" s="252" t="n">
        <f aca="false">SUM(Q407:Q422)-Q416</f>
        <v>119661</v>
      </c>
      <c r="R424" s="443" t="n">
        <f aca="false">SUM(R407:R422)-R416</f>
        <v>122180</v>
      </c>
      <c r="S424" s="80" t="n">
        <f aca="false">SUM(G424:R424)</f>
        <v>1377472</v>
      </c>
    </row>
    <row r="425" customFormat="false" ht="7.5" hidden="false" customHeight="true" outlineLevel="0" collapsed="false">
      <c r="B425" s="224"/>
      <c r="C425" s="225"/>
      <c r="D425" s="444"/>
      <c r="E425" s="444"/>
      <c r="F425" s="444"/>
      <c r="G425" s="444"/>
      <c r="H425" s="444"/>
      <c r="I425" s="444"/>
      <c r="J425" s="444"/>
      <c r="K425" s="444"/>
      <c r="L425" s="444"/>
      <c r="M425" s="444"/>
      <c r="N425" s="444"/>
      <c r="O425" s="444"/>
      <c r="P425" s="444"/>
      <c r="Q425" s="444"/>
      <c r="R425" s="444"/>
      <c r="S425" s="444"/>
    </row>
    <row r="426" customFormat="false" ht="15" hidden="false" customHeight="true" outlineLevel="0" collapsed="false">
      <c r="B426" s="224"/>
      <c r="C426" s="225"/>
      <c r="D426" s="226" t="s">
        <v>127</v>
      </c>
      <c r="E426" s="227" t="s">
        <v>81</v>
      </c>
      <c r="F426" s="227"/>
      <c r="G426" s="359" t="n">
        <v>59984</v>
      </c>
      <c r="H426" s="360" t="n">
        <v>56867</v>
      </c>
      <c r="I426" s="360" t="n">
        <v>80573</v>
      </c>
      <c r="J426" s="360" t="n">
        <v>55813</v>
      </c>
      <c r="K426" s="360" t="n">
        <v>64765</v>
      </c>
      <c r="L426" s="360" t="n">
        <v>58050</v>
      </c>
      <c r="M426" s="360" t="n">
        <v>59912</v>
      </c>
      <c r="N426" s="360" t="n">
        <v>44779</v>
      </c>
      <c r="O426" s="360" t="n">
        <v>59016</v>
      </c>
      <c r="P426" s="360" t="n">
        <v>64248</v>
      </c>
      <c r="Q426" s="360" t="n">
        <v>59767</v>
      </c>
      <c r="R426" s="361" t="n">
        <v>62367</v>
      </c>
      <c r="S426" s="231" t="n">
        <f aca="false">SUM(G426:R426)</f>
        <v>726141</v>
      </c>
    </row>
    <row r="427" customFormat="false" ht="15" hidden="false" customHeight="true" outlineLevel="0" collapsed="false">
      <c r="B427" s="224"/>
      <c r="C427" s="225"/>
      <c r="D427" s="226"/>
      <c r="E427" s="232" t="s">
        <v>82</v>
      </c>
      <c r="F427" s="232"/>
      <c r="G427" s="377" t="n">
        <v>15090</v>
      </c>
      <c r="H427" s="378" t="n">
        <v>14509</v>
      </c>
      <c r="I427" s="378" t="n">
        <v>19949</v>
      </c>
      <c r="J427" s="378" t="n">
        <v>13673</v>
      </c>
      <c r="K427" s="378" t="n">
        <v>17584</v>
      </c>
      <c r="L427" s="378" t="n">
        <v>15377</v>
      </c>
      <c r="M427" s="378" t="n">
        <v>13413</v>
      </c>
      <c r="N427" s="378" t="n">
        <v>9643</v>
      </c>
      <c r="O427" s="378" t="n">
        <v>13840</v>
      </c>
      <c r="P427" s="378" t="n">
        <v>17135</v>
      </c>
      <c r="Q427" s="378" t="n">
        <v>16323</v>
      </c>
      <c r="R427" s="379" t="n">
        <v>15598</v>
      </c>
      <c r="S427" s="246" t="n">
        <f aca="false">SUM(G427:R427)</f>
        <v>182134</v>
      </c>
    </row>
    <row r="428" customFormat="false" ht="15" hidden="false" customHeight="true" outlineLevel="0" collapsed="false">
      <c r="B428" s="224"/>
      <c r="C428" s="225"/>
      <c r="D428" s="226"/>
      <c r="E428" s="237" t="s">
        <v>29</v>
      </c>
      <c r="F428" s="237"/>
      <c r="G428" s="350" t="n">
        <v>6047</v>
      </c>
      <c r="H428" s="381" t="n">
        <v>6004</v>
      </c>
      <c r="I428" s="381" t="n">
        <v>6555</v>
      </c>
      <c r="J428" s="381" t="n">
        <v>6228</v>
      </c>
      <c r="K428" s="381" t="n">
        <v>7443</v>
      </c>
      <c r="L428" s="381" t="n">
        <v>6772</v>
      </c>
      <c r="M428" s="381" t="n">
        <v>6712</v>
      </c>
      <c r="N428" s="381" t="n">
        <v>4935</v>
      </c>
      <c r="O428" s="381" t="n">
        <v>6631</v>
      </c>
      <c r="P428" s="401" t="n">
        <v>7373</v>
      </c>
      <c r="Q428" s="401" t="n">
        <v>7137</v>
      </c>
      <c r="R428" s="382" t="n">
        <v>6613</v>
      </c>
      <c r="S428" s="80" t="n">
        <f aca="false">SUM(G428:R428)</f>
        <v>78450</v>
      </c>
    </row>
    <row r="429" customFormat="false" ht="15" hidden="false" customHeight="true" outlineLevel="0" collapsed="false">
      <c r="B429" s="224"/>
      <c r="C429" s="225"/>
      <c r="D429" s="226"/>
      <c r="E429" s="248" t="s">
        <v>28</v>
      </c>
      <c r="F429" s="269" t="s">
        <v>31</v>
      </c>
      <c r="G429" s="359" t="n">
        <v>35</v>
      </c>
      <c r="H429" s="360" t="n">
        <v>37</v>
      </c>
      <c r="I429" s="360" t="n">
        <v>37</v>
      </c>
      <c r="J429" s="360" t="n">
        <v>46</v>
      </c>
      <c r="K429" s="360" t="n">
        <v>73</v>
      </c>
      <c r="L429" s="360" t="n">
        <v>53</v>
      </c>
      <c r="M429" s="360" t="n">
        <v>40</v>
      </c>
      <c r="N429" s="360" t="n">
        <v>15</v>
      </c>
      <c r="O429" s="360" t="n">
        <v>52</v>
      </c>
      <c r="P429" s="360" t="n">
        <v>74</v>
      </c>
      <c r="Q429" s="360" t="n">
        <v>47</v>
      </c>
      <c r="R429" s="361" t="n">
        <v>44</v>
      </c>
      <c r="S429" s="319" t="n">
        <f aca="false">SUM(G429:R429)</f>
        <v>553</v>
      </c>
    </row>
    <row r="430" customFormat="false" ht="15" hidden="false" customHeight="true" outlineLevel="0" collapsed="false">
      <c r="B430" s="224"/>
      <c r="C430" s="225"/>
      <c r="D430" s="226"/>
      <c r="E430" s="248"/>
      <c r="F430" s="365" t="s">
        <v>32</v>
      </c>
      <c r="G430" s="363" t="n">
        <v>20283</v>
      </c>
      <c r="H430" s="347" t="n">
        <v>20347</v>
      </c>
      <c r="I430" s="347" t="n">
        <v>20987</v>
      </c>
      <c r="J430" s="347" t="n">
        <v>19194</v>
      </c>
      <c r="K430" s="347" t="n">
        <v>23458</v>
      </c>
      <c r="L430" s="347" t="n">
        <v>19763</v>
      </c>
      <c r="M430" s="347" t="n">
        <v>19819</v>
      </c>
      <c r="N430" s="347" t="n">
        <v>13614</v>
      </c>
      <c r="O430" s="347" t="n">
        <v>19070</v>
      </c>
      <c r="P430" s="347" t="n">
        <v>23326</v>
      </c>
      <c r="Q430" s="347" t="n">
        <v>22007</v>
      </c>
      <c r="R430" s="364" t="n">
        <v>20082</v>
      </c>
      <c r="S430" s="375" t="n">
        <f aca="false">SUM(G430:R430)</f>
        <v>241950</v>
      </c>
    </row>
    <row r="431" customFormat="false" ht="15" hidden="false" customHeight="true" outlineLevel="0" collapsed="false">
      <c r="B431" s="224"/>
      <c r="C431" s="225"/>
      <c r="D431" s="226"/>
      <c r="E431" s="248"/>
      <c r="F431" s="274" t="s">
        <v>33</v>
      </c>
      <c r="G431" s="363" t="n">
        <v>586</v>
      </c>
      <c r="H431" s="347" t="n">
        <v>598</v>
      </c>
      <c r="I431" s="347" t="n">
        <v>622</v>
      </c>
      <c r="J431" s="347" t="n">
        <v>528</v>
      </c>
      <c r="K431" s="347" t="n">
        <v>645</v>
      </c>
      <c r="L431" s="347" t="n">
        <v>557</v>
      </c>
      <c r="M431" s="347" t="n">
        <v>681</v>
      </c>
      <c r="N431" s="347" t="n">
        <v>448</v>
      </c>
      <c r="O431" s="347" t="n">
        <v>711</v>
      </c>
      <c r="P431" s="347" t="n">
        <v>839</v>
      </c>
      <c r="Q431" s="347" t="n">
        <v>700</v>
      </c>
      <c r="R431" s="364" t="n">
        <v>680</v>
      </c>
      <c r="S431" s="323" t="n">
        <f aca="false">SUM(G431:R431)</f>
        <v>7595</v>
      </c>
    </row>
    <row r="432" customFormat="false" ht="15" hidden="false" customHeight="true" outlineLevel="0" collapsed="false">
      <c r="B432" s="224"/>
      <c r="C432" s="225"/>
      <c r="D432" s="226"/>
      <c r="E432" s="248"/>
      <c r="F432" s="274" t="s">
        <v>34</v>
      </c>
      <c r="G432" s="363" t="n">
        <v>98</v>
      </c>
      <c r="H432" s="347" t="n">
        <v>101</v>
      </c>
      <c r="I432" s="347" t="n">
        <v>80</v>
      </c>
      <c r="J432" s="347" t="n">
        <v>64</v>
      </c>
      <c r="K432" s="347" t="n">
        <v>78</v>
      </c>
      <c r="L432" s="347" t="n">
        <v>54</v>
      </c>
      <c r="M432" s="347" t="n">
        <v>40</v>
      </c>
      <c r="N432" s="347" t="n">
        <v>30</v>
      </c>
      <c r="O432" s="347" t="n">
        <v>42</v>
      </c>
      <c r="P432" s="347" t="n">
        <v>60</v>
      </c>
      <c r="Q432" s="347" t="n">
        <v>58</v>
      </c>
      <c r="R432" s="364" t="n">
        <v>113</v>
      </c>
      <c r="S432" s="323" t="n">
        <f aca="false">SUM(G432:R432)</f>
        <v>818</v>
      </c>
    </row>
    <row r="433" customFormat="false" ht="15" hidden="false" customHeight="true" outlineLevel="0" collapsed="false">
      <c r="B433" s="224"/>
      <c r="C433" s="225"/>
      <c r="D433" s="226"/>
      <c r="E433" s="248"/>
      <c r="F433" s="274" t="s">
        <v>86</v>
      </c>
      <c r="G433" s="363" t="n">
        <v>1095</v>
      </c>
      <c r="H433" s="347" t="n">
        <v>1072</v>
      </c>
      <c r="I433" s="347" t="n">
        <v>1072</v>
      </c>
      <c r="J433" s="347" t="n">
        <v>849</v>
      </c>
      <c r="K433" s="347" t="n">
        <v>1078</v>
      </c>
      <c r="L433" s="347" t="n">
        <v>703</v>
      </c>
      <c r="M433" s="347" t="n">
        <v>714</v>
      </c>
      <c r="N433" s="347" t="n">
        <v>390</v>
      </c>
      <c r="O433" s="347" t="n">
        <v>632</v>
      </c>
      <c r="P433" s="347" t="n">
        <v>1096</v>
      </c>
      <c r="Q433" s="347" t="n">
        <v>1045</v>
      </c>
      <c r="R433" s="364" t="n">
        <v>857</v>
      </c>
      <c r="S433" s="325" t="n">
        <f aca="false">SUM(G433:R433)</f>
        <v>10603</v>
      </c>
    </row>
    <row r="434" s="411" customFormat="true" ht="15" hidden="false" customHeight="true" outlineLevel="0" collapsed="false">
      <c r="B434" s="224"/>
      <c r="C434" s="225"/>
      <c r="D434" s="226"/>
      <c r="E434" s="248"/>
      <c r="F434" s="365" t="s">
        <v>36</v>
      </c>
      <c r="G434" s="363" t="n">
        <v>0</v>
      </c>
      <c r="H434" s="347" t="n">
        <v>5</v>
      </c>
      <c r="I434" s="347" t="n">
        <v>14</v>
      </c>
      <c r="J434" s="347" t="n">
        <v>18</v>
      </c>
      <c r="K434" s="347" t="n">
        <v>24</v>
      </c>
      <c r="L434" s="347" t="n">
        <v>24</v>
      </c>
      <c r="M434" s="347" t="n">
        <v>33</v>
      </c>
      <c r="N434" s="347" t="n">
        <v>12</v>
      </c>
      <c r="O434" s="347" t="n">
        <v>6</v>
      </c>
      <c r="P434" s="347" t="n">
        <v>19</v>
      </c>
      <c r="Q434" s="347" t="n">
        <v>21</v>
      </c>
      <c r="R434" s="364" t="n">
        <v>34</v>
      </c>
      <c r="S434" s="325" t="n">
        <f aca="false">SUM(G434:R434)</f>
        <v>210</v>
      </c>
    </row>
    <row r="435" customFormat="false" ht="15" hidden="false" customHeight="true" outlineLevel="0" collapsed="false">
      <c r="B435" s="224"/>
      <c r="C435" s="225"/>
      <c r="D435" s="226"/>
      <c r="E435" s="248"/>
      <c r="F435" s="388" t="s">
        <v>37</v>
      </c>
      <c r="G435" s="377" t="n">
        <v>0</v>
      </c>
      <c r="H435" s="378" t="n">
        <v>0</v>
      </c>
      <c r="I435" s="378" t="n">
        <v>0</v>
      </c>
      <c r="J435" s="378" t="n">
        <v>0</v>
      </c>
      <c r="K435" s="378" t="n">
        <v>0</v>
      </c>
      <c r="L435" s="378" t="n">
        <v>0</v>
      </c>
      <c r="M435" s="378" t="n">
        <v>0</v>
      </c>
      <c r="N435" s="378" t="n">
        <v>0</v>
      </c>
      <c r="O435" s="378" t="n">
        <v>0</v>
      </c>
      <c r="P435" s="378" t="n">
        <v>1</v>
      </c>
      <c r="Q435" s="378" t="n">
        <v>0</v>
      </c>
      <c r="R435" s="379" t="n">
        <v>0</v>
      </c>
      <c r="S435" s="330" t="n">
        <f aca="false">SUM(G435:R435)</f>
        <v>1</v>
      </c>
    </row>
    <row r="436" customFormat="false" ht="15" hidden="false" customHeight="true" outlineLevel="0" collapsed="false">
      <c r="B436" s="224"/>
      <c r="C436" s="225"/>
      <c r="D436" s="226"/>
      <c r="E436" s="248"/>
      <c r="F436" s="284" t="s">
        <v>22</v>
      </c>
      <c r="G436" s="368" t="n">
        <f aca="false">SUM(G429:G435)</f>
        <v>22097</v>
      </c>
      <c r="H436" s="369" t="n">
        <f aca="false">SUM(H429:H435)</f>
        <v>22160</v>
      </c>
      <c r="I436" s="369" t="n">
        <f aca="false">SUM(I429:I435)</f>
        <v>22812</v>
      </c>
      <c r="J436" s="369" t="n">
        <f aca="false">SUM(J429:J435)</f>
        <v>20699</v>
      </c>
      <c r="K436" s="369" t="n">
        <f aca="false">SUM(K429:K435)</f>
        <v>25356</v>
      </c>
      <c r="L436" s="369" t="n">
        <f aca="false">SUM(L429:L435)</f>
        <v>21154</v>
      </c>
      <c r="M436" s="369" t="n">
        <f aca="false">SUM(M429:M435)</f>
        <v>21327</v>
      </c>
      <c r="N436" s="369" t="n">
        <f aca="false">SUM(N429:N435)</f>
        <v>14509</v>
      </c>
      <c r="O436" s="369" t="n">
        <f aca="false">SUM(O429:O435)</f>
        <v>20513</v>
      </c>
      <c r="P436" s="369" t="n">
        <f aca="false">SUM(P429:P435)</f>
        <v>25415</v>
      </c>
      <c r="Q436" s="369" t="n">
        <f aca="false">SUM(Q429:Q435)</f>
        <v>23878</v>
      </c>
      <c r="R436" s="370" t="n">
        <f aca="false">SUM(R429:R435)</f>
        <v>21810</v>
      </c>
      <c r="S436" s="316" t="n">
        <f aca="false">SUM(S429:S435)</f>
        <v>261730</v>
      </c>
    </row>
    <row r="437" customFormat="false" ht="15" hidden="false" customHeight="true" outlineLevel="0" collapsed="false">
      <c r="B437" s="224"/>
      <c r="C437" s="225"/>
      <c r="D437" s="226"/>
      <c r="E437" s="248" t="s">
        <v>24</v>
      </c>
      <c r="F437" s="308" t="s">
        <v>31</v>
      </c>
      <c r="G437" s="372" t="n">
        <v>5</v>
      </c>
      <c r="H437" s="373" t="n">
        <v>10</v>
      </c>
      <c r="I437" s="373" t="n">
        <v>23</v>
      </c>
      <c r="J437" s="373" t="n">
        <v>8</v>
      </c>
      <c r="K437" s="373" t="n">
        <v>11</v>
      </c>
      <c r="L437" s="373" t="n">
        <v>7</v>
      </c>
      <c r="M437" s="373" t="n">
        <v>4</v>
      </c>
      <c r="N437" s="373" t="n">
        <v>5</v>
      </c>
      <c r="O437" s="373" t="n">
        <v>20</v>
      </c>
      <c r="P437" s="373" t="n">
        <v>32</v>
      </c>
      <c r="Q437" s="373" t="n">
        <v>47</v>
      </c>
      <c r="R437" s="374" t="n">
        <v>36</v>
      </c>
      <c r="S437" s="309" t="n">
        <f aca="false">SUM(G437:R437)</f>
        <v>208</v>
      </c>
    </row>
    <row r="438" customFormat="false" ht="15" hidden="false" customHeight="true" outlineLevel="0" collapsed="false">
      <c r="B438" s="224"/>
      <c r="C438" s="225"/>
      <c r="D438" s="226"/>
      <c r="E438" s="248"/>
      <c r="F438" s="365" t="s">
        <v>32</v>
      </c>
      <c r="G438" s="363" t="n">
        <v>13496</v>
      </c>
      <c r="H438" s="347" t="n">
        <v>15959</v>
      </c>
      <c r="I438" s="347" t="n">
        <v>15920</v>
      </c>
      <c r="J438" s="347" t="n">
        <v>12188</v>
      </c>
      <c r="K438" s="347" t="n">
        <v>14842</v>
      </c>
      <c r="L438" s="347" t="n">
        <v>8641</v>
      </c>
      <c r="M438" s="347" t="n">
        <v>6978</v>
      </c>
      <c r="N438" s="347" t="n">
        <v>4419</v>
      </c>
      <c r="O438" s="347" t="n">
        <v>12335</v>
      </c>
      <c r="P438" s="347" t="n">
        <v>19284</v>
      </c>
      <c r="Q438" s="347" t="n">
        <v>18693</v>
      </c>
      <c r="R438" s="364" t="n">
        <v>13525</v>
      </c>
      <c r="S438" s="268" t="n">
        <f aca="false">SUM(G438:R438)</f>
        <v>156280</v>
      </c>
    </row>
    <row r="439" customFormat="false" ht="15" hidden="false" customHeight="true" outlineLevel="0" collapsed="false">
      <c r="B439" s="224"/>
      <c r="C439" s="225"/>
      <c r="D439" s="226"/>
      <c r="E439" s="248"/>
      <c r="F439" s="274" t="s">
        <v>33</v>
      </c>
      <c r="G439" s="363" t="n">
        <v>145</v>
      </c>
      <c r="H439" s="347" t="n">
        <v>152</v>
      </c>
      <c r="I439" s="347" t="n">
        <v>177</v>
      </c>
      <c r="J439" s="347" t="n">
        <v>165</v>
      </c>
      <c r="K439" s="347" t="n">
        <v>183</v>
      </c>
      <c r="L439" s="347" t="n">
        <v>139</v>
      </c>
      <c r="M439" s="347" t="n">
        <v>80</v>
      </c>
      <c r="N439" s="347" t="n">
        <v>51</v>
      </c>
      <c r="O439" s="347" t="n">
        <v>108</v>
      </c>
      <c r="P439" s="347" t="n">
        <v>101</v>
      </c>
      <c r="Q439" s="347" t="n">
        <v>135</v>
      </c>
      <c r="R439" s="364" t="n">
        <v>87</v>
      </c>
      <c r="S439" s="279" t="n">
        <f aca="false">SUM(G439:R439)</f>
        <v>1523</v>
      </c>
    </row>
    <row r="440" customFormat="false" ht="15" hidden="false" customHeight="true" outlineLevel="0" collapsed="false">
      <c r="B440" s="224"/>
      <c r="C440" s="225"/>
      <c r="D440" s="226"/>
      <c r="E440" s="248"/>
      <c r="F440" s="274" t="s">
        <v>34</v>
      </c>
      <c r="G440" s="363" t="n">
        <v>11</v>
      </c>
      <c r="H440" s="347" t="n">
        <v>14</v>
      </c>
      <c r="I440" s="347" t="n">
        <v>17</v>
      </c>
      <c r="J440" s="347" t="n">
        <v>4</v>
      </c>
      <c r="K440" s="347" t="n">
        <v>6</v>
      </c>
      <c r="L440" s="347" t="n">
        <v>3</v>
      </c>
      <c r="M440" s="347" t="n">
        <v>0</v>
      </c>
      <c r="N440" s="347" t="n">
        <v>0</v>
      </c>
      <c r="O440" s="347" t="n">
        <v>2</v>
      </c>
      <c r="P440" s="347" t="n">
        <v>38</v>
      </c>
      <c r="Q440" s="347" t="n">
        <v>43</v>
      </c>
      <c r="R440" s="364" t="n">
        <v>29</v>
      </c>
      <c r="S440" s="279" t="n">
        <f aca="false">SUM(G440:R440)</f>
        <v>167</v>
      </c>
    </row>
    <row r="441" customFormat="false" ht="15" hidden="false" customHeight="true" outlineLevel="0" collapsed="false">
      <c r="B441" s="224"/>
      <c r="C441" s="225"/>
      <c r="D441" s="226"/>
      <c r="E441" s="248"/>
      <c r="F441" s="274" t="s">
        <v>86</v>
      </c>
      <c r="G441" s="363" t="n">
        <v>621</v>
      </c>
      <c r="H441" s="347" t="n">
        <v>758</v>
      </c>
      <c r="I441" s="347" t="n">
        <v>628</v>
      </c>
      <c r="J441" s="347" t="n">
        <v>454</v>
      </c>
      <c r="K441" s="347" t="n">
        <v>664</v>
      </c>
      <c r="L441" s="347" t="n">
        <v>397</v>
      </c>
      <c r="M441" s="347" t="n">
        <v>397</v>
      </c>
      <c r="N441" s="347" t="n">
        <v>128</v>
      </c>
      <c r="O441" s="347" t="n">
        <v>584</v>
      </c>
      <c r="P441" s="347" t="n">
        <v>1132</v>
      </c>
      <c r="Q441" s="347" t="n">
        <v>1048</v>
      </c>
      <c r="R441" s="364" t="n">
        <v>720</v>
      </c>
      <c r="S441" s="246" t="n">
        <f aca="false">SUM(G441:R441)</f>
        <v>7531</v>
      </c>
    </row>
    <row r="442" customFormat="false" ht="15" hidden="false" customHeight="true" outlineLevel="0" collapsed="false">
      <c r="B442" s="224"/>
      <c r="C442" s="225"/>
      <c r="D442" s="226"/>
      <c r="E442" s="248"/>
      <c r="F442" s="447" t="s">
        <v>36</v>
      </c>
      <c r="G442" s="377" t="n">
        <v>0</v>
      </c>
      <c r="H442" s="378" t="n">
        <v>0</v>
      </c>
      <c r="I442" s="378" t="n">
        <v>0</v>
      </c>
      <c r="J442" s="378" t="n">
        <v>0</v>
      </c>
      <c r="K442" s="378" t="n">
        <v>1</v>
      </c>
      <c r="L442" s="378" t="n">
        <v>2</v>
      </c>
      <c r="M442" s="378" t="n">
        <v>0</v>
      </c>
      <c r="N442" s="378" t="n">
        <v>0</v>
      </c>
      <c r="O442" s="378" t="n">
        <v>1</v>
      </c>
      <c r="P442" s="378" t="n">
        <v>2</v>
      </c>
      <c r="Q442" s="378" t="n">
        <v>2</v>
      </c>
      <c r="R442" s="379" t="n">
        <v>8</v>
      </c>
      <c r="S442" s="236" t="n">
        <f aca="false">SUM(G442:R442)</f>
        <v>16</v>
      </c>
    </row>
    <row r="443" customFormat="false" ht="15" hidden="false" customHeight="true" outlineLevel="0" collapsed="false">
      <c r="B443" s="224"/>
      <c r="C443" s="225"/>
      <c r="D443" s="226"/>
      <c r="E443" s="248"/>
      <c r="F443" s="284" t="s">
        <v>22</v>
      </c>
      <c r="G443" s="368" t="n">
        <f aca="false">SUM(G437:G442)</f>
        <v>14278</v>
      </c>
      <c r="H443" s="380" t="n">
        <f aca="false">SUM(H437:H442)</f>
        <v>16893</v>
      </c>
      <c r="I443" s="380" t="n">
        <f aca="false">SUM(I437:I442)</f>
        <v>16765</v>
      </c>
      <c r="J443" s="380" t="n">
        <f aca="false">SUM(J437:J442)</f>
        <v>12819</v>
      </c>
      <c r="K443" s="380" t="n">
        <f aca="false">SUM(K437:K442)</f>
        <v>15707</v>
      </c>
      <c r="L443" s="380" t="n">
        <f aca="false">SUM(L437:L442)</f>
        <v>9189</v>
      </c>
      <c r="M443" s="380" t="n">
        <f aca="false">SUM(M437:M442)</f>
        <v>7459</v>
      </c>
      <c r="N443" s="380" t="n">
        <f aca="false">SUM(N437:N442)</f>
        <v>4603</v>
      </c>
      <c r="O443" s="380" t="n">
        <f aca="false">SUM(O437:O442)</f>
        <v>13050</v>
      </c>
      <c r="P443" s="380" t="n">
        <f aca="false">SUM(P437:P442)</f>
        <v>20589</v>
      </c>
      <c r="Q443" s="380" t="n">
        <f aca="false">SUM(Q437:Q442)</f>
        <v>19968</v>
      </c>
      <c r="R443" s="442" t="n">
        <f aca="false">SUM(R437:R442)</f>
        <v>14405</v>
      </c>
      <c r="S443" s="80" t="n">
        <f aca="false">SUM(S437:S442)</f>
        <v>165725</v>
      </c>
    </row>
    <row r="444" customFormat="false" ht="15" hidden="false" customHeight="true" outlineLevel="0" collapsed="false">
      <c r="B444" s="224"/>
      <c r="C444" s="225"/>
      <c r="D444" s="226"/>
      <c r="E444" s="251" t="s">
        <v>84</v>
      </c>
      <c r="F444" s="251"/>
      <c r="G444" s="426" t="n">
        <f aca="false">SUM(G426:G442)-G436</f>
        <v>117496</v>
      </c>
      <c r="H444" s="252" t="n">
        <f aca="false">SUM(H426:H442)-H436</f>
        <v>116433</v>
      </c>
      <c r="I444" s="252" t="n">
        <f aca="false">SUM(I426:I442)-I436</f>
        <v>146654</v>
      </c>
      <c r="J444" s="252" t="n">
        <f aca="false">SUM(J426:J442)-J436</f>
        <v>109232</v>
      </c>
      <c r="K444" s="252" t="n">
        <f aca="false">SUM(K426:K442)-K436</f>
        <v>130855</v>
      </c>
      <c r="L444" s="252" t="n">
        <f aca="false">SUM(L426:L442)-L436</f>
        <v>110542</v>
      </c>
      <c r="M444" s="252" t="n">
        <f aca="false">SUM(M426:M442)-M436</f>
        <v>108823</v>
      </c>
      <c r="N444" s="252" t="n">
        <f aca="false">SUM(N426:N442)-N436</f>
        <v>78469</v>
      </c>
      <c r="O444" s="252" t="n">
        <f aca="false">SUM(O426:O442)-O436</f>
        <v>113050</v>
      </c>
      <c r="P444" s="252" t="n">
        <f aca="false">SUM(P426:P442)-P436</f>
        <v>134760</v>
      </c>
      <c r="Q444" s="252" t="n">
        <f aca="false">SUM(Q426:Q442)-Q436</f>
        <v>127073</v>
      </c>
      <c r="R444" s="443" t="n">
        <f aca="false">SUM(R426:R442)-R436</f>
        <v>120793</v>
      </c>
      <c r="S444" s="80" t="n">
        <f aca="false">SUM(G444:R444)</f>
        <v>1414180</v>
      </c>
    </row>
    <row r="445" customFormat="false" ht="7.5" hidden="false" customHeight="true" outlineLevel="0" collapsed="false">
      <c r="B445" s="224"/>
      <c r="C445" s="225"/>
      <c r="D445" s="444"/>
      <c r="E445" s="444"/>
      <c r="F445" s="444"/>
      <c r="G445" s="444"/>
      <c r="H445" s="444"/>
      <c r="I445" s="444"/>
      <c r="J445" s="444"/>
      <c r="K445" s="444"/>
      <c r="L445" s="444"/>
      <c r="M445" s="444"/>
      <c r="N445" s="444"/>
      <c r="O445" s="444"/>
      <c r="P445" s="444"/>
      <c r="Q445" s="444"/>
      <c r="R445" s="444"/>
      <c r="S445" s="444"/>
    </row>
    <row r="446" customFormat="false" ht="15" hidden="false" customHeight="true" outlineLevel="0" collapsed="false">
      <c r="B446" s="224"/>
      <c r="C446" s="225"/>
      <c r="D446" s="226" t="s">
        <v>128</v>
      </c>
      <c r="E446" s="227" t="s">
        <v>81</v>
      </c>
      <c r="F446" s="227"/>
      <c r="G446" s="359" t="n">
        <v>75570</v>
      </c>
      <c r="H446" s="360" t="n">
        <v>70080</v>
      </c>
      <c r="I446" s="360" t="n">
        <v>87967</v>
      </c>
      <c r="J446" s="360" t="n">
        <v>67708</v>
      </c>
      <c r="K446" s="360" t="n">
        <v>71856</v>
      </c>
      <c r="L446" s="360" t="n">
        <v>73064</v>
      </c>
      <c r="M446" s="360" t="n">
        <v>69376</v>
      </c>
      <c r="N446" s="360" t="n">
        <v>49657</v>
      </c>
      <c r="O446" s="360" t="n">
        <v>69159</v>
      </c>
      <c r="P446" s="360" t="n">
        <v>75217</v>
      </c>
      <c r="Q446" s="360" t="n">
        <v>69765</v>
      </c>
      <c r="R446" s="361" t="n">
        <v>75215</v>
      </c>
      <c r="S446" s="231" t="n">
        <f aca="false">SUM(G446:R446)</f>
        <v>854634</v>
      </c>
    </row>
    <row r="447" customFormat="false" ht="15" hidden="false" customHeight="true" outlineLevel="0" collapsed="false">
      <c r="B447" s="224"/>
      <c r="C447" s="225"/>
      <c r="D447" s="226"/>
      <c r="E447" s="232" t="s">
        <v>82</v>
      </c>
      <c r="F447" s="232"/>
      <c r="G447" s="377" t="n">
        <v>19560</v>
      </c>
      <c r="H447" s="378" t="n">
        <v>18758</v>
      </c>
      <c r="I447" s="378" t="n">
        <v>23869</v>
      </c>
      <c r="J447" s="378" t="n">
        <v>17571</v>
      </c>
      <c r="K447" s="378" t="n">
        <v>21547</v>
      </c>
      <c r="L447" s="378" t="n">
        <v>20240</v>
      </c>
      <c r="M447" s="378" t="n">
        <v>17295</v>
      </c>
      <c r="N447" s="378" t="n">
        <v>11258</v>
      </c>
      <c r="O447" s="378" t="n">
        <v>17818</v>
      </c>
      <c r="P447" s="378" t="n">
        <v>21910</v>
      </c>
      <c r="Q447" s="378" t="n">
        <v>20615</v>
      </c>
      <c r="R447" s="379" t="n">
        <v>20011</v>
      </c>
      <c r="S447" s="246" t="n">
        <f aca="false">SUM(G447:R447)</f>
        <v>230452</v>
      </c>
    </row>
    <row r="448" customFormat="false" ht="15" hidden="false" customHeight="true" outlineLevel="0" collapsed="false">
      <c r="B448" s="224"/>
      <c r="C448" s="225"/>
      <c r="D448" s="226"/>
      <c r="E448" s="237" t="s">
        <v>29</v>
      </c>
      <c r="F448" s="237"/>
      <c r="G448" s="348" t="n">
        <v>5892</v>
      </c>
      <c r="H448" s="348" t="n">
        <v>5633</v>
      </c>
      <c r="I448" s="348" t="n">
        <v>6019</v>
      </c>
      <c r="J448" s="348" t="n">
        <v>5704</v>
      </c>
      <c r="K448" s="348" t="n">
        <v>6541</v>
      </c>
      <c r="L448" s="348" t="n">
        <v>6221</v>
      </c>
      <c r="M448" s="348" t="n">
        <v>6050</v>
      </c>
      <c r="N448" s="348" t="n">
        <v>4166</v>
      </c>
      <c r="O448" s="348" t="n">
        <v>6365</v>
      </c>
      <c r="P448" s="448" t="n">
        <v>6398</v>
      </c>
      <c r="Q448" s="448" t="n">
        <v>6297</v>
      </c>
      <c r="R448" s="348" t="n">
        <v>5772</v>
      </c>
      <c r="S448" s="80" t="n">
        <f aca="false">SUM(G448:R448)</f>
        <v>71058</v>
      </c>
    </row>
    <row r="449" customFormat="false" ht="15" hidden="false" customHeight="true" outlineLevel="0" collapsed="false">
      <c r="B449" s="224"/>
      <c r="C449" s="225"/>
      <c r="D449" s="226"/>
      <c r="E449" s="248" t="s">
        <v>28</v>
      </c>
      <c r="F449" s="431" t="s">
        <v>31</v>
      </c>
      <c r="G449" s="359" t="n">
        <v>32</v>
      </c>
      <c r="H449" s="360" t="n">
        <v>36</v>
      </c>
      <c r="I449" s="360" t="n">
        <v>28</v>
      </c>
      <c r="J449" s="360" t="n">
        <v>40</v>
      </c>
      <c r="K449" s="360" t="n">
        <v>60</v>
      </c>
      <c r="L449" s="360" t="n">
        <v>59</v>
      </c>
      <c r="M449" s="360" t="n">
        <v>63</v>
      </c>
      <c r="N449" s="360" t="n">
        <v>37</v>
      </c>
      <c r="O449" s="360" t="n">
        <v>57</v>
      </c>
      <c r="P449" s="360" t="n">
        <v>89</v>
      </c>
      <c r="Q449" s="360" t="n">
        <v>55</v>
      </c>
      <c r="R449" s="361" t="n">
        <v>45</v>
      </c>
      <c r="S449" s="231" t="n">
        <f aca="false">SUM(G449:R449)</f>
        <v>601</v>
      </c>
    </row>
    <row r="450" customFormat="false" ht="15" hidden="false" customHeight="true" outlineLevel="0" collapsed="false">
      <c r="B450" s="224"/>
      <c r="C450" s="225"/>
      <c r="D450" s="226"/>
      <c r="E450" s="248"/>
      <c r="F450" s="345" t="s">
        <v>32</v>
      </c>
      <c r="G450" s="363" t="n">
        <v>19145</v>
      </c>
      <c r="H450" s="347" t="n">
        <v>18658</v>
      </c>
      <c r="I450" s="347" t="n">
        <v>19921</v>
      </c>
      <c r="J450" s="347" t="n">
        <v>18075</v>
      </c>
      <c r="K450" s="347" t="n">
        <v>21793</v>
      </c>
      <c r="L450" s="347" t="n">
        <v>19416</v>
      </c>
      <c r="M450" s="347" t="n">
        <v>18701</v>
      </c>
      <c r="N450" s="347" t="n">
        <v>11723</v>
      </c>
      <c r="O450" s="347" t="n">
        <v>18840</v>
      </c>
      <c r="P450" s="347" t="n">
        <v>21592</v>
      </c>
      <c r="Q450" s="347" t="n">
        <v>20811</v>
      </c>
      <c r="R450" s="364" t="n">
        <v>18656</v>
      </c>
      <c r="S450" s="268" t="n">
        <f aca="false">SUM(G450:R450)</f>
        <v>227331</v>
      </c>
    </row>
    <row r="451" customFormat="false" ht="20.25" hidden="false" customHeight="true" outlineLevel="0" collapsed="false">
      <c r="B451" s="224"/>
      <c r="C451" s="225"/>
      <c r="D451" s="226"/>
      <c r="E451" s="248"/>
      <c r="F451" s="433" t="s">
        <v>33</v>
      </c>
      <c r="G451" s="363" t="n">
        <v>563</v>
      </c>
      <c r="H451" s="347" t="n">
        <v>551</v>
      </c>
      <c r="I451" s="347" t="n">
        <v>546</v>
      </c>
      <c r="J451" s="347" t="n">
        <v>445</v>
      </c>
      <c r="K451" s="347" t="n">
        <v>541</v>
      </c>
      <c r="L451" s="347" t="n">
        <v>553</v>
      </c>
      <c r="M451" s="347" t="n">
        <v>614</v>
      </c>
      <c r="N451" s="347" t="n">
        <v>394</v>
      </c>
      <c r="O451" s="347" t="n">
        <v>549</v>
      </c>
      <c r="P451" s="347" t="n">
        <v>649</v>
      </c>
      <c r="Q451" s="347" t="n">
        <v>645</v>
      </c>
      <c r="R451" s="364" t="n">
        <v>611</v>
      </c>
      <c r="S451" s="279" t="n">
        <f aca="false">SUM(G451:R451)</f>
        <v>6661</v>
      </c>
    </row>
    <row r="452" customFormat="false" ht="21" hidden="false" customHeight="true" outlineLevel="0" collapsed="false">
      <c r="B452" s="224"/>
      <c r="C452" s="225"/>
      <c r="D452" s="226"/>
      <c r="E452" s="248"/>
      <c r="F452" s="433" t="s">
        <v>34</v>
      </c>
      <c r="G452" s="363" t="n">
        <v>57</v>
      </c>
      <c r="H452" s="347" t="n">
        <v>68</v>
      </c>
      <c r="I452" s="347" t="n">
        <v>69</v>
      </c>
      <c r="J452" s="347" t="n">
        <v>60</v>
      </c>
      <c r="K452" s="347" t="n">
        <v>81</v>
      </c>
      <c r="L452" s="347" t="n">
        <v>68</v>
      </c>
      <c r="M452" s="347" t="n">
        <v>49</v>
      </c>
      <c r="N452" s="347" t="n">
        <v>18</v>
      </c>
      <c r="O452" s="347" t="n">
        <v>20</v>
      </c>
      <c r="P452" s="347" t="n">
        <v>62</v>
      </c>
      <c r="Q452" s="347" t="n">
        <v>55</v>
      </c>
      <c r="R452" s="364" t="n">
        <v>75</v>
      </c>
      <c r="S452" s="279" t="n">
        <f aca="false">SUM(G452:R452)</f>
        <v>682</v>
      </c>
    </row>
    <row r="453" customFormat="false" ht="15" hidden="false" customHeight="true" outlineLevel="0" collapsed="false">
      <c r="B453" s="224"/>
      <c r="C453" s="225"/>
      <c r="D453" s="226"/>
      <c r="E453" s="248"/>
      <c r="F453" s="433" t="s">
        <v>86</v>
      </c>
      <c r="G453" s="363" t="n">
        <v>2145</v>
      </c>
      <c r="H453" s="347" t="n">
        <v>1921</v>
      </c>
      <c r="I453" s="347" t="n">
        <v>2002</v>
      </c>
      <c r="J453" s="347" t="n">
        <v>1794</v>
      </c>
      <c r="K453" s="347" t="n">
        <v>2118</v>
      </c>
      <c r="L453" s="347" t="n">
        <v>1780</v>
      </c>
      <c r="M453" s="347" t="n">
        <v>1611</v>
      </c>
      <c r="N453" s="347" t="n">
        <v>964</v>
      </c>
      <c r="O453" s="347" t="n">
        <v>1465</v>
      </c>
      <c r="P453" s="347" t="n">
        <v>2093</v>
      </c>
      <c r="Q453" s="347" t="n">
        <v>1955</v>
      </c>
      <c r="R453" s="364" t="n">
        <v>1635</v>
      </c>
      <c r="S453" s="246" t="n">
        <f aca="false">SUM(G453:R453)</f>
        <v>21483</v>
      </c>
    </row>
    <row r="454" customFormat="false" ht="15" hidden="false" customHeight="true" outlineLevel="0" collapsed="false">
      <c r="A454" s="411"/>
      <c r="B454" s="224"/>
      <c r="C454" s="225"/>
      <c r="D454" s="226"/>
      <c r="E454" s="248"/>
      <c r="F454" s="345" t="s">
        <v>36</v>
      </c>
      <c r="G454" s="366" t="n">
        <v>22</v>
      </c>
      <c r="H454" s="348" t="n">
        <v>60</v>
      </c>
      <c r="I454" s="348" t="n">
        <v>61</v>
      </c>
      <c r="J454" s="348" t="n">
        <v>53</v>
      </c>
      <c r="K454" s="348" t="n">
        <v>77</v>
      </c>
      <c r="L454" s="348" t="n">
        <v>15</v>
      </c>
      <c r="M454" s="348" t="n">
        <v>62</v>
      </c>
      <c r="N454" s="348" t="n">
        <v>20</v>
      </c>
      <c r="O454" s="348" t="n">
        <v>17</v>
      </c>
      <c r="P454" s="348" t="n">
        <v>32</v>
      </c>
      <c r="Q454" s="348" t="n">
        <v>24</v>
      </c>
      <c r="R454" s="367" t="n">
        <v>13</v>
      </c>
      <c r="S454" s="246" t="n">
        <f aca="false">SUM(G454:R454)</f>
        <v>456</v>
      </c>
      <c r="T454" s="411"/>
      <c r="U454" s="411"/>
    </row>
    <row r="455" customFormat="false" ht="15" hidden="false" customHeight="true" outlineLevel="0" collapsed="false">
      <c r="A455" s="411"/>
      <c r="B455" s="224"/>
      <c r="C455" s="225"/>
      <c r="D455" s="226"/>
      <c r="E455" s="248"/>
      <c r="F455" s="284" t="s">
        <v>22</v>
      </c>
      <c r="G455" s="368" t="n">
        <f aca="false">SUM(G449:G454)</f>
        <v>21964</v>
      </c>
      <c r="H455" s="369" t="n">
        <f aca="false">SUM(H449:H454)</f>
        <v>21294</v>
      </c>
      <c r="I455" s="369" t="n">
        <f aca="false">SUM(I449:I454)</f>
        <v>22627</v>
      </c>
      <c r="J455" s="369" t="n">
        <f aca="false">SUM(J449:J454)</f>
        <v>20467</v>
      </c>
      <c r="K455" s="369" t="n">
        <f aca="false">SUM(K449:K454)</f>
        <v>24670</v>
      </c>
      <c r="L455" s="369" t="n">
        <f aca="false">SUM(L449:L454)</f>
        <v>21891</v>
      </c>
      <c r="M455" s="369" t="n">
        <f aca="false">SUM(M449:M454)</f>
        <v>21100</v>
      </c>
      <c r="N455" s="369" t="n">
        <f aca="false">SUM(N449:N454)</f>
        <v>13156</v>
      </c>
      <c r="O455" s="369" t="n">
        <f aca="false">SUM(O449:O454)</f>
        <v>20948</v>
      </c>
      <c r="P455" s="369" t="n">
        <f aca="false">SUM(P449:P454)</f>
        <v>24517</v>
      </c>
      <c r="Q455" s="369" t="n">
        <f aca="false">SUM(Q449:Q454)</f>
        <v>23545</v>
      </c>
      <c r="R455" s="370" t="n">
        <f aca="false">SUM(R449:R454)</f>
        <v>21035</v>
      </c>
      <c r="S455" s="80" t="n">
        <f aca="false">SUM(S449:S454)</f>
        <v>257214</v>
      </c>
      <c r="T455" s="411"/>
      <c r="U455" s="411"/>
    </row>
    <row r="456" customFormat="false" ht="15" hidden="false" customHeight="true" outlineLevel="0" collapsed="false">
      <c r="B456" s="224"/>
      <c r="C456" s="225"/>
      <c r="D456" s="226"/>
      <c r="E456" s="248" t="s">
        <v>24</v>
      </c>
      <c r="F456" s="269" t="s">
        <v>31</v>
      </c>
      <c r="G456" s="359" t="n">
        <v>6</v>
      </c>
      <c r="H456" s="360" t="n">
        <v>13</v>
      </c>
      <c r="I456" s="360" t="n">
        <v>27</v>
      </c>
      <c r="J456" s="360" t="n">
        <v>9</v>
      </c>
      <c r="K456" s="360" t="n">
        <v>12</v>
      </c>
      <c r="L456" s="360" t="n">
        <v>7</v>
      </c>
      <c r="M456" s="360" t="n">
        <v>11</v>
      </c>
      <c r="N456" s="360" t="n">
        <v>15</v>
      </c>
      <c r="O456" s="360" t="n">
        <v>23</v>
      </c>
      <c r="P456" s="360" t="n">
        <v>30</v>
      </c>
      <c r="Q456" s="360" t="n">
        <v>35</v>
      </c>
      <c r="R456" s="361" t="n">
        <v>25</v>
      </c>
      <c r="S456" s="231" t="n">
        <f aca="false">SUM(G456:R456)</f>
        <v>213</v>
      </c>
    </row>
    <row r="457" customFormat="false" ht="15" hidden="false" customHeight="true" outlineLevel="0" collapsed="false">
      <c r="B457" s="224"/>
      <c r="C457" s="225"/>
      <c r="D457" s="226"/>
      <c r="E457" s="248"/>
      <c r="F457" s="365" t="s">
        <v>32</v>
      </c>
      <c r="G457" s="363" t="n">
        <v>12988</v>
      </c>
      <c r="H457" s="347" t="n">
        <v>14733</v>
      </c>
      <c r="I457" s="347" t="n">
        <v>15216</v>
      </c>
      <c r="J457" s="347" t="n">
        <v>11970</v>
      </c>
      <c r="K457" s="347" t="n">
        <v>13783</v>
      </c>
      <c r="L457" s="347" t="n">
        <v>9223</v>
      </c>
      <c r="M457" s="347" t="n">
        <v>7289</v>
      </c>
      <c r="N457" s="347" t="n">
        <v>4398</v>
      </c>
      <c r="O457" s="347" t="n">
        <v>12647</v>
      </c>
      <c r="P457" s="347" t="n">
        <v>19038</v>
      </c>
      <c r="Q457" s="347" t="n">
        <v>18431</v>
      </c>
      <c r="R457" s="364" t="n">
        <v>13827</v>
      </c>
      <c r="S457" s="268" t="n">
        <f aca="false">SUM(G457:R457)</f>
        <v>153543</v>
      </c>
    </row>
    <row r="458" customFormat="false" ht="15" hidden="false" customHeight="true" outlineLevel="0" collapsed="false">
      <c r="B458" s="224"/>
      <c r="C458" s="225"/>
      <c r="D458" s="226"/>
      <c r="E458" s="248"/>
      <c r="F458" s="274" t="s">
        <v>33</v>
      </c>
      <c r="G458" s="363" t="n">
        <v>131</v>
      </c>
      <c r="H458" s="347" t="n">
        <v>97</v>
      </c>
      <c r="I458" s="347" t="n">
        <v>145</v>
      </c>
      <c r="J458" s="347" t="n">
        <v>234</v>
      </c>
      <c r="K458" s="347" t="n">
        <v>141</v>
      </c>
      <c r="L458" s="347" t="n">
        <v>159</v>
      </c>
      <c r="M458" s="347" t="n">
        <v>115</v>
      </c>
      <c r="N458" s="347" t="n">
        <v>58</v>
      </c>
      <c r="O458" s="347" t="n">
        <v>109</v>
      </c>
      <c r="P458" s="347" t="n">
        <v>139</v>
      </c>
      <c r="Q458" s="347" t="n">
        <v>166</v>
      </c>
      <c r="R458" s="364" t="n">
        <v>125</v>
      </c>
      <c r="S458" s="279" t="n">
        <f aca="false">SUM(G458:R458)</f>
        <v>1619</v>
      </c>
    </row>
    <row r="459" customFormat="false" ht="15" hidden="false" customHeight="true" outlineLevel="0" collapsed="false">
      <c r="B459" s="224"/>
      <c r="C459" s="225"/>
      <c r="D459" s="226"/>
      <c r="E459" s="248"/>
      <c r="F459" s="274" t="s">
        <v>34</v>
      </c>
      <c r="G459" s="363" t="n">
        <v>0</v>
      </c>
      <c r="H459" s="347" t="n">
        <v>0</v>
      </c>
      <c r="I459" s="347" t="n">
        <v>4</v>
      </c>
      <c r="J459" s="347" t="n">
        <v>3</v>
      </c>
      <c r="K459" s="347" t="n">
        <v>4</v>
      </c>
      <c r="L459" s="347" t="n">
        <v>1</v>
      </c>
      <c r="M459" s="347" t="n">
        <v>0</v>
      </c>
      <c r="N459" s="347" t="n">
        <v>0</v>
      </c>
      <c r="O459" s="347" t="n">
        <v>3</v>
      </c>
      <c r="P459" s="347" t="n">
        <v>13</v>
      </c>
      <c r="Q459" s="347" t="n">
        <v>31</v>
      </c>
      <c r="R459" s="364" t="n">
        <v>25</v>
      </c>
      <c r="S459" s="279" t="n">
        <f aca="false">SUM(G459:R459)</f>
        <v>84</v>
      </c>
    </row>
    <row r="460" customFormat="false" ht="15" hidden="false" customHeight="true" outlineLevel="0" collapsed="false">
      <c r="B460" s="224"/>
      <c r="C460" s="225"/>
      <c r="D460" s="226"/>
      <c r="E460" s="248"/>
      <c r="F460" s="274" t="s">
        <v>86</v>
      </c>
      <c r="G460" s="363" t="n">
        <v>1612</v>
      </c>
      <c r="H460" s="347" t="n">
        <v>1587</v>
      </c>
      <c r="I460" s="347" t="n">
        <v>1308</v>
      </c>
      <c r="J460" s="347" t="n">
        <v>1048</v>
      </c>
      <c r="K460" s="347" t="n">
        <v>1508</v>
      </c>
      <c r="L460" s="347" t="n">
        <v>531</v>
      </c>
      <c r="M460" s="347" t="n">
        <v>410</v>
      </c>
      <c r="N460" s="347" t="n">
        <v>281</v>
      </c>
      <c r="O460" s="347" t="n">
        <v>1197</v>
      </c>
      <c r="P460" s="347" t="n">
        <v>2443</v>
      </c>
      <c r="Q460" s="347" t="n">
        <v>2360</v>
      </c>
      <c r="R460" s="364" t="n">
        <v>1440</v>
      </c>
      <c r="S460" s="246" t="n">
        <f aca="false">SUM(G460:R460)</f>
        <v>15725</v>
      </c>
    </row>
    <row r="461" customFormat="false" ht="15" hidden="false" customHeight="true" outlineLevel="0" collapsed="false">
      <c r="B461" s="224"/>
      <c r="C461" s="225"/>
      <c r="D461" s="226"/>
      <c r="E461" s="248"/>
      <c r="F461" s="447" t="s">
        <v>36</v>
      </c>
      <c r="G461" s="377" t="n">
        <v>14</v>
      </c>
      <c r="H461" s="378" t="n">
        <v>17</v>
      </c>
      <c r="I461" s="378" t="n">
        <v>4</v>
      </c>
      <c r="J461" s="378" t="n">
        <v>1</v>
      </c>
      <c r="K461" s="378" t="n">
        <v>64</v>
      </c>
      <c r="L461" s="378" t="n">
        <v>36</v>
      </c>
      <c r="M461" s="378" t="n">
        <v>0</v>
      </c>
      <c r="N461" s="378" t="n">
        <v>0</v>
      </c>
      <c r="O461" s="378" t="n">
        <v>28</v>
      </c>
      <c r="P461" s="378" t="n">
        <v>102</v>
      </c>
      <c r="Q461" s="378" t="n">
        <v>178</v>
      </c>
      <c r="R461" s="379" t="n">
        <v>101</v>
      </c>
      <c r="S461" s="236" t="n">
        <f aca="false">SUM(G461:R461)</f>
        <v>545</v>
      </c>
    </row>
    <row r="462" customFormat="false" ht="15" hidden="false" customHeight="true" outlineLevel="0" collapsed="false">
      <c r="B462" s="224"/>
      <c r="C462" s="225"/>
      <c r="D462" s="226"/>
      <c r="E462" s="248"/>
      <c r="F462" s="284" t="s">
        <v>22</v>
      </c>
      <c r="G462" s="368" t="n">
        <f aca="false">SUM(G456:G461)</f>
        <v>14751</v>
      </c>
      <c r="H462" s="380" t="n">
        <f aca="false">SUM(H456:H461)</f>
        <v>16447</v>
      </c>
      <c r="I462" s="380" t="n">
        <f aca="false">SUM(I456:I461)</f>
        <v>16704</v>
      </c>
      <c r="J462" s="380" t="n">
        <f aca="false">SUM(J456:J461)</f>
        <v>13265</v>
      </c>
      <c r="K462" s="380" t="n">
        <f aca="false">SUM(K456:K461)</f>
        <v>15512</v>
      </c>
      <c r="L462" s="380" t="n">
        <f aca="false">SUM(L456:L461)</f>
        <v>9957</v>
      </c>
      <c r="M462" s="380" t="n">
        <f aca="false">SUM(M456:M461)</f>
        <v>7825</v>
      </c>
      <c r="N462" s="380" t="n">
        <f aca="false">SUM(N456:N461)</f>
        <v>4752</v>
      </c>
      <c r="O462" s="380" t="n">
        <f aca="false">SUM(O456:O461)</f>
        <v>14007</v>
      </c>
      <c r="P462" s="380" t="n">
        <f aca="false">SUM(P456:P461)</f>
        <v>21765</v>
      </c>
      <c r="Q462" s="380" t="n">
        <f aca="false">SUM(Q456:Q461)</f>
        <v>21201</v>
      </c>
      <c r="R462" s="442" t="n">
        <f aca="false">SUM(R456:R461)</f>
        <v>15543</v>
      </c>
      <c r="S462" s="80" t="n">
        <f aca="false">SUM(S456:S461)</f>
        <v>171729</v>
      </c>
    </row>
    <row r="463" customFormat="false" ht="15" hidden="false" customHeight="true" outlineLevel="0" collapsed="false">
      <c r="B463" s="224"/>
      <c r="C463" s="225"/>
      <c r="D463" s="226"/>
      <c r="E463" s="251" t="s">
        <v>84</v>
      </c>
      <c r="F463" s="251"/>
      <c r="G463" s="426" t="n">
        <f aca="false">SUM(G446:G461)-G455</f>
        <v>137737</v>
      </c>
      <c r="H463" s="252" t="n">
        <f aca="false">SUM(H446:H461)-H455</f>
        <v>132212</v>
      </c>
      <c r="I463" s="252" t="n">
        <f aca="false">SUM(I446:I461)-I455</f>
        <v>157186</v>
      </c>
      <c r="J463" s="252" t="n">
        <f aca="false">SUM(J446:J461)-J455</f>
        <v>124715</v>
      </c>
      <c r="K463" s="252" t="n">
        <f aca="false">SUM(K446:K461)-K455</f>
        <v>140126</v>
      </c>
      <c r="L463" s="252" t="n">
        <f aca="false">SUM(L446:L461)-L455</f>
        <v>131373</v>
      </c>
      <c r="M463" s="252" t="n">
        <f aca="false">SUM(M446:M461)-M455</f>
        <v>121646</v>
      </c>
      <c r="N463" s="252" t="n">
        <f aca="false">SUM(N446:N461)-N455</f>
        <v>82989</v>
      </c>
      <c r="O463" s="252" t="n">
        <f aca="false">SUM(O446:O461)-O455</f>
        <v>128297</v>
      </c>
      <c r="P463" s="252" t="n">
        <f aca="false">SUM(P446:P461)-P455</f>
        <v>149807</v>
      </c>
      <c r="Q463" s="252" t="n">
        <f aca="false">SUM(Q446:Q461)-Q455</f>
        <v>141423</v>
      </c>
      <c r="R463" s="443" t="n">
        <f aca="false">SUM(R446:R461)-R455</f>
        <v>137576</v>
      </c>
      <c r="S463" s="80" t="n">
        <f aca="false">SUM(G463:R463)</f>
        <v>1585087</v>
      </c>
    </row>
    <row r="464" customFormat="false" ht="7.5" hidden="false" customHeight="true" outlineLevel="0" collapsed="false">
      <c r="B464" s="224"/>
      <c r="C464" s="225"/>
      <c r="D464" s="444"/>
      <c r="E464" s="444"/>
      <c r="F464" s="444"/>
      <c r="G464" s="444"/>
      <c r="H464" s="444"/>
      <c r="I464" s="444"/>
      <c r="J464" s="444"/>
      <c r="K464" s="444"/>
      <c r="L464" s="444"/>
      <c r="M464" s="444"/>
      <c r="N464" s="444"/>
      <c r="O464" s="444"/>
      <c r="P464" s="444"/>
      <c r="Q464" s="444"/>
      <c r="R464" s="444"/>
      <c r="S464" s="444"/>
    </row>
    <row r="465" customFormat="false" ht="15" hidden="false" customHeight="true" outlineLevel="0" collapsed="false">
      <c r="B465" s="224"/>
      <c r="C465" s="225"/>
      <c r="D465" s="226" t="s">
        <v>129</v>
      </c>
      <c r="E465" s="227" t="s">
        <v>81</v>
      </c>
      <c r="F465" s="227"/>
      <c r="G465" s="359" t="n">
        <v>1106</v>
      </c>
      <c r="H465" s="360" t="n">
        <v>1265</v>
      </c>
      <c r="I465" s="360" t="n">
        <v>1296</v>
      </c>
      <c r="J465" s="360" t="n">
        <v>1132</v>
      </c>
      <c r="K465" s="360" t="n">
        <v>1378</v>
      </c>
      <c r="L465" s="360" t="n">
        <v>1366</v>
      </c>
      <c r="M465" s="360" t="n">
        <v>1714</v>
      </c>
      <c r="N465" s="360" t="n">
        <v>1720</v>
      </c>
      <c r="O465" s="360" t="n">
        <v>1544</v>
      </c>
      <c r="P465" s="360" t="n">
        <v>1747</v>
      </c>
      <c r="Q465" s="360" t="n">
        <v>1578</v>
      </c>
      <c r="R465" s="361" t="n">
        <v>1500</v>
      </c>
      <c r="S465" s="231" t="n">
        <f aca="false">SUM(G465:R465)</f>
        <v>17346</v>
      </c>
    </row>
    <row r="466" customFormat="false" ht="15" hidden="false" customHeight="true" outlineLevel="0" collapsed="false">
      <c r="B466" s="224"/>
      <c r="C466" s="225"/>
      <c r="D466" s="226"/>
      <c r="E466" s="232" t="s">
        <v>82</v>
      </c>
      <c r="F466" s="232"/>
      <c r="G466" s="377" t="n">
        <v>241</v>
      </c>
      <c r="H466" s="378" t="n">
        <v>283</v>
      </c>
      <c r="I466" s="378" t="n">
        <v>307</v>
      </c>
      <c r="J466" s="378" t="n">
        <v>244</v>
      </c>
      <c r="K466" s="378" t="n">
        <v>298</v>
      </c>
      <c r="L466" s="378" t="n">
        <v>354</v>
      </c>
      <c r="M466" s="378" t="n">
        <v>475</v>
      </c>
      <c r="N466" s="378" t="n">
        <v>291</v>
      </c>
      <c r="O466" s="378" t="n">
        <v>315</v>
      </c>
      <c r="P466" s="378" t="n">
        <v>379</v>
      </c>
      <c r="Q466" s="378" t="n">
        <v>348</v>
      </c>
      <c r="R466" s="379" t="n">
        <v>318</v>
      </c>
      <c r="S466" s="246" t="n">
        <f aca="false">SUM(G466:R466)</f>
        <v>3853</v>
      </c>
    </row>
    <row r="467" customFormat="false" ht="15" hidden="false" customHeight="true" outlineLevel="0" collapsed="false">
      <c r="B467" s="224"/>
      <c r="C467" s="225"/>
      <c r="D467" s="226"/>
      <c r="E467" s="237" t="s">
        <v>29</v>
      </c>
      <c r="F467" s="237"/>
      <c r="G467" s="350" t="n">
        <v>39</v>
      </c>
      <c r="H467" s="381" t="n">
        <v>88</v>
      </c>
      <c r="I467" s="381" t="n">
        <v>82</v>
      </c>
      <c r="J467" s="381" t="n">
        <v>71</v>
      </c>
      <c r="K467" s="381" t="n">
        <v>105</v>
      </c>
      <c r="L467" s="381" t="n">
        <v>113</v>
      </c>
      <c r="M467" s="381" t="n">
        <v>119</v>
      </c>
      <c r="N467" s="381" t="n">
        <v>110</v>
      </c>
      <c r="O467" s="381" t="n">
        <v>92</v>
      </c>
      <c r="P467" s="401" t="n">
        <v>81</v>
      </c>
      <c r="Q467" s="401" t="n">
        <v>77</v>
      </c>
      <c r="R467" s="382" t="n">
        <v>72</v>
      </c>
      <c r="S467" s="80" t="n">
        <f aca="false">SUM(G467:R467)</f>
        <v>1049</v>
      </c>
    </row>
    <row r="468" customFormat="false" ht="15" hidden="false" customHeight="true" outlineLevel="0" collapsed="false">
      <c r="B468" s="224"/>
      <c r="C468" s="225"/>
      <c r="D468" s="226"/>
      <c r="E468" s="248" t="s">
        <v>28</v>
      </c>
      <c r="F468" s="431" t="s">
        <v>31</v>
      </c>
      <c r="G468" s="347" t="n">
        <v>1</v>
      </c>
      <c r="H468" s="347" t="n">
        <v>0</v>
      </c>
      <c r="I468" s="347" t="n">
        <v>0</v>
      </c>
      <c r="J468" s="347" t="n">
        <v>1</v>
      </c>
      <c r="K468" s="347" t="n">
        <v>2</v>
      </c>
      <c r="L468" s="347" t="n">
        <v>3</v>
      </c>
      <c r="M468" s="347" t="n">
        <v>0</v>
      </c>
      <c r="N468" s="347" t="n">
        <v>0</v>
      </c>
      <c r="O468" s="347" t="n">
        <v>0</v>
      </c>
      <c r="P468" s="347" t="n">
        <v>1</v>
      </c>
      <c r="Q468" s="347" t="n">
        <v>2</v>
      </c>
      <c r="R468" s="347" t="n">
        <v>0</v>
      </c>
      <c r="S468" s="231" t="n">
        <f aca="false">SUM(G468:R468)</f>
        <v>10</v>
      </c>
    </row>
    <row r="469" customFormat="false" ht="15" hidden="false" customHeight="true" outlineLevel="0" collapsed="false">
      <c r="B469" s="224"/>
      <c r="C469" s="225"/>
      <c r="D469" s="226"/>
      <c r="E469" s="248"/>
      <c r="F469" s="345" t="s">
        <v>32</v>
      </c>
      <c r="G469" s="347" t="n">
        <v>239</v>
      </c>
      <c r="H469" s="347" t="n">
        <v>371</v>
      </c>
      <c r="I469" s="347" t="n">
        <v>328</v>
      </c>
      <c r="J469" s="347" t="n">
        <v>323</v>
      </c>
      <c r="K469" s="347" t="n">
        <v>375</v>
      </c>
      <c r="L469" s="347" t="n">
        <v>351</v>
      </c>
      <c r="M469" s="347" t="n">
        <v>444</v>
      </c>
      <c r="N469" s="347" t="n">
        <v>283</v>
      </c>
      <c r="O469" s="347" t="n">
        <v>234</v>
      </c>
      <c r="P469" s="347" t="n">
        <v>275</v>
      </c>
      <c r="Q469" s="347" t="n">
        <v>277</v>
      </c>
      <c r="R469" s="347" t="n">
        <v>246</v>
      </c>
      <c r="S469" s="268" t="n">
        <f aca="false">SUM(G469:R469)</f>
        <v>3746</v>
      </c>
    </row>
    <row r="470" customFormat="false" ht="15" hidden="false" customHeight="true" outlineLevel="0" collapsed="false">
      <c r="B470" s="224"/>
      <c r="C470" s="225"/>
      <c r="D470" s="226"/>
      <c r="E470" s="248"/>
      <c r="F470" s="433" t="s">
        <v>33</v>
      </c>
      <c r="G470" s="347" t="n">
        <v>2</v>
      </c>
      <c r="H470" s="347" t="n">
        <v>4</v>
      </c>
      <c r="I470" s="347" t="n">
        <v>6</v>
      </c>
      <c r="J470" s="347" t="n">
        <v>2</v>
      </c>
      <c r="K470" s="347" t="n">
        <v>48</v>
      </c>
      <c r="L470" s="347" t="n">
        <v>31</v>
      </c>
      <c r="M470" s="347" t="n">
        <v>40</v>
      </c>
      <c r="N470" s="347" t="n">
        <v>37</v>
      </c>
      <c r="O470" s="347" t="n">
        <v>39</v>
      </c>
      <c r="P470" s="347" t="n">
        <v>44</v>
      </c>
      <c r="Q470" s="347" t="n">
        <v>51</v>
      </c>
      <c r="R470" s="347" t="n">
        <v>37</v>
      </c>
      <c r="S470" s="279" t="n">
        <f aca="false">SUM(G470:R470)</f>
        <v>341</v>
      </c>
    </row>
    <row r="471" customFormat="false" ht="15" hidden="false" customHeight="true" outlineLevel="0" collapsed="false">
      <c r="B471" s="224"/>
      <c r="C471" s="225"/>
      <c r="D471" s="226"/>
      <c r="E471" s="248"/>
      <c r="F471" s="433" t="s">
        <v>34</v>
      </c>
      <c r="G471" s="347" t="n">
        <v>0</v>
      </c>
      <c r="H471" s="347" t="n">
        <v>1</v>
      </c>
      <c r="I471" s="347" t="n">
        <v>0</v>
      </c>
      <c r="J471" s="347" t="n">
        <v>0</v>
      </c>
      <c r="K471" s="347" t="n">
        <v>0</v>
      </c>
      <c r="L471" s="347" t="n">
        <v>26</v>
      </c>
      <c r="M471" s="347" t="n">
        <v>0</v>
      </c>
      <c r="N471" s="347" t="n">
        <v>0</v>
      </c>
      <c r="O471" s="347" t="n">
        <v>1</v>
      </c>
      <c r="P471" s="347" t="n">
        <v>0</v>
      </c>
      <c r="Q471" s="347" t="n">
        <v>0</v>
      </c>
      <c r="R471" s="347" t="n">
        <v>0</v>
      </c>
      <c r="S471" s="279" t="n">
        <f aca="false">SUM(G471:R471)</f>
        <v>28</v>
      </c>
    </row>
    <row r="472" customFormat="false" ht="15" hidden="false" customHeight="true" outlineLevel="0" collapsed="false">
      <c r="B472" s="224"/>
      <c r="C472" s="225"/>
      <c r="D472" s="226"/>
      <c r="E472" s="248"/>
      <c r="F472" s="346" t="s">
        <v>86</v>
      </c>
      <c r="G472" s="348" t="n">
        <v>10</v>
      </c>
      <c r="H472" s="348" t="n">
        <v>25</v>
      </c>
      <c r="I472" s="348" t="n">
        <v>18</v>
      </c>
      <c r="J472" s="348" t="n">
        <v>20</v>
      </c>
      <c r="K472" s="348" t="n">
        <v>34</v>
      </c>
      <c r="L472" s="348" t="n">
        <v>0</v>
      </c>
      <c r="M472" s="348" t="n">
        <v>10</v>
      </c>
      <c r="N472" s="348" t="n">
        <v>35</v>
      </c>
      <c r="O472" s="348" t="n">
        <v>11</v>
      </c>
      <c r="P472" s="348" t="n">
        <v>29</v>
      </c>
      <c r="Q472" s="348" t="n">
        <v>34</v>
      </c>
      <c r="R472" s="348" t="n">
        <v>21</v>
      </c>
      <c r="S472" s="246" t="n">
        <f aca="false">SUM(G472:R472)</f>
        <v>247</v>
      </c>
    </row>
    <row r="473" customFormat="false" ht="15" hidden="false" customHeight="true" outlineLevel="0" collapsed="false">
      <c r="B473" s="224"/>
      <c r="C473" s="225"/>
      <c r="D473" s="226"/>
      <c r="E473" s="248"/>
      <c r="F473" s="284" t="s">
        <v>22</v>
      </c>
      <c r="G473" s="368" t="n">
        <f aca="false">SUM(G468:G472)</f>
        <v>252</v>
      </c>
      <c r="H473" s="369" t="n">
        <f aca="false">SUM(H468:H472)</f>
        <v>401</v>
      </c>
      <c r="I473" s="369" t="n">
        <f aca="false">SUM(I468:I472)</f>
        <v>352</v>
      </c>
      <c r="J473" s="369" t="n">
        <f aca="false">SUM(J468:J472)</f>
        <v>346</v>
      </c>
      <c r="K473" s="369" t="n">
        <f aca="false">SUM(K468:K472)</f>
        <v>459</v>
      </c>
      <c r="L473" s="369" t="n">
        <f aca="false">SUM(L468:L472)</f>
        <v>411</v>
      </c>
      <c r="M473" s="369" t="n">
        <f aca="false">SUM(M468:M472)</f>
        <v>494</v>
      </c>
      <c r="N473" s="369" t="n">
        <f aca="false">SUM(N468:N472)</f>
        <v>355</v>
      </c>
      <c r="O473" s="369" t="n">
        <f aca="false">SUM(O468:O472)</f>
        <v>285</v>
      </c>
      <c r="P473" s="369" t="n">
        <f aca="false">SUM(P468:P472)</f>
        <v>349</v>
      </c>
      <c r="Q473" s="369" t="n">
        <f aca="false">SUM(Q468:Q472)</f>
        <v>364</v>
      </c>
      <c r="R473" s="383" t="n">
        <f aca="false">SUM(R468:R472)</f>
        <v>304</v>
      </c>
      <c r="S473" s="80" t="n">
        <f aca="false">SUM(S468:S472)</f>
        <v>4372</v>
      </c>
    </row>
    <row r="474" customFormat="false" ht="15" hidden="false" customHeight="true" outlineLevel="0" collapsed="false">
      <c r="B474" s="224"/>
      <c r="C474" s="225"/>
      <c r="D474" s="226"/>
      <c r="E474" s="248" t="s">
        <v>24</v>
      </c>
      <c r="F474" s="269" t="s">
        <v>31</v>
      </c>
      <c r="G474" s="359" t="n">
        <v>0</v>
      </c>
      <c r="H474" s="360" t="n">
        <v>0</v>
      </c>
      <c r="I474" s="360" t="n">
        <v>0</v>
      </c>
      <c r="J474" s="360" t="n">
        <v>0</v>
      </c>
      <c r="K474" s="360" t="n">
        <v>0</v>
      </c>
      <c r="L474" s="360" t="n">
        <v>0</v>
      </c>
      <c r="M474" s="360" t="n">
        <v>0</v>
      </c>
      <c r="N474" s="360" t="n">
        <v>0</v>
      </c>
      <c r="O474" s="360" t="n">
        <v>1</v>
      </c>
      <c r="P474" s="360" t="n">
        <v>0</v>
      </c>
      <c r="Q474" s="360" t="n">
        <v>0</v>
      </c>
      <c r="R474" s="361" t="n">
        <v>0</v>
      </c>
      <c r="S474" s="231" t="n">
        <f aca="false">SUM(G474:R474)</f>
        <v>1</v>
      </c>
    </row>
    <row r="475" customFormat="false" ht="15" hidden="false" customHeight="true" outlineLevel="0" collapsed="false">
      <c r="B475" s="224"/>
      <c r="C475" s="225"/>
      <c r="D475" s="226"/>
      <c r="E475" s="248"/>
      <c r="F475" s="365" t="s">
        <v>32</v>
      </c>
      <c r="G475" s="363" t="n">
        <v>98</v>
      </c>
      <c r="H475" s="347" t="n">
        <v>138</v>
      </c>
      <c r="I475" s="347" t="n">
        <v>106</v>
      </c>
      <c r="J475" s="347" t="n">
        <v>102</v>
      </c>
      <c r="K475" s="347" t="n">
        <v>154</v>
      </c>
      <c r="L475" s="347" t="n">
        <v>88</v>
      </c>
      <c r="M475" s="347" t="n">
        <v>66</v>
      </c>
      <c r="N475" s="347" t="n">
        <v>36</v>
      </c>
      <c r="O475" s="347" t="n">
        <v>135</v>
      </c>
      <c r="P475" s="347" t="n">
        <v>212</v>
      </c>
      <c r="Q475" s="347" t="n">
        <v>196</v>
      </c>
      <c r="R475" s="364" t="n">
        <v>150</v>
      </c>
      <c r="S475" s="268" t="n">
        <f aca="false">SUM(G475:R475)</f>
        <v>1481</v>
      </c>
    </row>
    <row r="476" customFormat="false" ht="15" hidden="false" customHeight="true" outlineLevel="0" collapsed="false">
      <c r="B476" s="224"/>
      <c r="C476" s="225"/>
      <c r="D476" s="226"/>
      <c r="E476" s="248"/>
      <c r="F476" s="274" t="s">
        <v>33</v>
      </c>
      <c r="G476" s="363" t="n">
        <v>5</v>
      </c>
      <c r="H476" s="347" t="n">
        <v>11</v>
      </c>
      <c r="I476" s="347" t="n">
        <v>10</v>
      </c>
      <c r="J476" s="347" t="n">
        <v>5</v>
      </c>
      <c r="K476" s="347" t="n">
        <v>7</v>
      </c>
      <c r="L476" s="347" t="n">
        <v>2</v>
      </c>
      <c r="M476" s="347" t="n">
        <v>0</v>
      </c>
      <c r="N476" s="347" t="n">
        <v>0</v>
      </c>
      <c r="O476" s="347" t="n">
        <v>1</v>
      </c>
      <c r="P476" s="347" t="n">
        <v>0</v>
      </c>
      <c r="Q476" s="347" t="n">
        <v>3</v>
      </c>
      <c r="R476" s="364" t="n">
        <v>1</v>
      </c>
      <c r="S476" s="279" t="n">
        <f aca="false">SUM(G476:R476)</f>
        <v>45</v>
      </c>
    </row>
    <row r="477" customFormat="false" ht="15" hidden="false" customHeight="true" outlineLevel="0" collapsed="false">
      <c r="B477" s="224"/>
      <c r="C477" s="225"/>
      <c r="D477" s="226"/>
      <c r="E477" s="248"/>
      <c r="F477" s="242" t="s">
        <v>86</v>
      </c>
      <c r="G477" s="366" t="n">
        <v>6</v>
      </c>
      <c r="H477" s="348" t="n">
        <v>18</v>
      </c>
      <c r="I477" s="348" t="n">
        <v>8</v>
      </c>
      <c r="J477" s="348" t="n">
        <v>8</v>
      </c>
      <c r="K477" s="348" t="n">
        <v>3</v>
      </c>
      <c r="L477" s="348" t="n">
        <v>5</v>
      </c>
      <c r="M477" s="348" t="n">
        <v>5</v>
      </c>
      <c r="N477" s="348" t="n">
        <v>24</v>
      </c>
      <c r="O477" s="348" t="n">
        <v>3</v>
      </c>
      <c r="P477" s="348" t="n">
        <v>22</v>
      </c>
      <c r="Q477" s="348" t="n">
        <v>47</v>
      </c>
      <c r="R477" s="367" t="n">
        <v>27</v>
      </c>
      <c r="S477" s="246" t="n">
        <f aca="false">SUM(G477:R477)</f>
        <v>176</v>
      </c>
    </row>
    <row r="478" customFormat="false" ht="15" hidden="false" customHeight="true" outlineLevel="0" collapsed="false">
      <c r="B478" s="224"/>
      <c r="C478" s="225"/>
      <c r="D478" s="226"/>
      <c r="E478" s="248"/>
      <c r="F478" s="284" t="s">
        <v>22</v>
      </c>
      <c r="G478" s="368" t="n">
        <f aca="false">SUM(G474:G477)</f>
        <v>109</v>
      </c>
      <c r="H478" s="380" t="n">
        <f aca="false">SUM(H474:H477)</f>
        <v>167</v>
      </c>
      <c r="I478" s="380" t="n">
        <f aca="false">SUM(I474:I477)</f>
        <v>124</v>
      </c>
      <c r="J478" s="380" t="n">
        <f aca="false">SUM(J474:J477)</f>
        <v>115</v>
      </c>
      <c r="K478" s="380" t="n">
        <f aca="false">SUM(K474:K477)</f>
        <v>164</v>
      </c>
      <c r="L478" s="380" t="n">
        <f aca="false">SUM(L474:L477)</f>
        <v>95</v>
      </c>
      <c r="M478" s="380" t="n">
        <f aca="false">SUM(M474:M477)</f>
        <v>71</v>
      </c>
      <c r="N478" s="380" t="n">
        <f aca="false">SUM(N474:N477)</f>
        <v>60</v>
      </c>
      <c r="O478" s="380" t="n">
        <f aca="false">SUM(O474:O477)</f>
        <v>140</v>
      </c>
      <c r="P478" s="380" t="n">
        <f aca="false">SUM(P474:P477)</f>
        <v>234</v>
      </c>
      <c r="Q478" s="380" t="n">
        <f aca="false">SUM(Q474:Q477)</f>
        <v>246</v>
      </c>
      <c r="R478" s="442" t="n">
        <f aca="false">SUM(R474:R477)</f>
        <v>178</v>
      </c>
      <c r="S478" s="80" t="n">
        <f aca="false">SUM(S474:S477)</f>
        <v>1703</v>
      </c>
    </row>
    <row r="479" customFormat="false" ht="15" hidden="false" customHeight="true" outlineLevel="0" collapsed="false">
      <c r="B479" s="224"/>
      <c r="C479" s="225"/>
      <c r="D479" s="226"/>
      <c r="E479" s="251" t="s">
        <v>84</v>
      </c>
      <c r="F479" s="251"/>
      <c r="G479" s="426" t="n">
        <f aca="false">SUM(G465:G477)-G473</f>
        <v>1747</v>
      </c>
      <c r="H479" s="252" t="n">
        <f aca="false">SUM(H465:H477)-H473</f>
        <v>2204</v>
      </c>
      <c r="I479" s="252" t="n">
        <f aca="false">SUM(I465:I477)-I473</f>
        <v>2161</v>
      </c>
      <c r="J479" s="252" t="n">
        <f aca="false">SUM(J465:J477)-J473</f>
        <v>1908</v>
      </c>
      <c r="K479" s="252" t="n">
        <f aca="false">SUM(K465:K477)-K473</f>
        <v>2404</v>
      </c>
      <c r="L479" s="252" t="n">
        <f aca="false">SUM(L465:L477)-L473</f>
        <v>2339</v>
      </c>
      <c r="M479" s="252" t="n">
        <f aca="false">SUM(M465:M477)-M473</f>
        <v>2873</v>
      </c>
      <c r="N479" s="252" t="n">
        <f aca="false">SUM(N465:N477)-N473</f>
        <v>2536</v>
      </c>
      <c r="O479" s="252" t="n">
        <f aca="false">SUM(O465:O477)-O473</f>
        <v>2376</v>
      </c>
      <c r="P479" s="252" t="n">
        <f aca="false">SUM(P465:P477)-P473</f>
        <v>2790</v>
      </c>
      <c r="Q479" s="252" t="n">
        <f aca="false">SUM(Q465:Q477)-Q473</f>
        <v>2613</v>
      </c>
      <c r="R479" s="443" t="n">
        <f aca="false">SUM(R465:R477)-R473</f>
        <v>2372</v>
      </c>
      <c r="S479" s="80" t="n">
        <f aca="false">SUM(G479:R479)</f>
        <v>28323</v>
      </c>
    </row>
    <row r="481" customFormat="false" ht="26.25" hidden="false" customHeight="true" outlineLevel="0" collapsed="false">
      <c r="B481" s="338" t="s">
        <v>72</v>
      </c>
      <c r="C481" s="225" t="s">
        <v>130</v>
      </c>
      <c r="D481" s="449" t="s">
        <v>131</v>
      </c>
      <c r="E481" s="450" t="s">
        <v>81</v>
      </c>
      <c r="F481" s="450"/>
      <c r="G481" s="360" t="n">
        <v>51</v>
      </c>
      <c r="H481" s="360" t="n">
        <v>48</v>
      </c>
      <c r="I481" s="360" t="n">
        <v>40</v>
      </c>
      <c r="J481" s="360" t="n">
        <v>0</v>
      </c>
      <c r="K481" s="360" t="n">
        <v>0</v>
      </c>
      <c r="L481" s="360" t="n">
        <v>0</v>
      </c>
      <c r="M481" s="360" t="n">
        <v>0</v>
      </c>
      <c r="N481" s="360" t="n">
        <v>0</v>
      </c>
      <c r="O481" s="360" t="n">
        <v>0</v>
      </c>
      <c r="P481" s="360" t="n">
        <v>0</v>
      </c>
      <c r="Q481" s="360" t="n">
        <v>0</v>
      </c>
      <c r="R481" s="360" t="n">
        <v>0</v>
      </c>
      <c r="S481" s="80" t="n">
        <f aca="false">SUM(G481:R481)</f>
        <v>139</v>
      </c>
    </row>
    <row r="482" customFormat="false" ht="29.25" hidden="false" customHeight="true" outlineLevel="0" collapsed="false">
      <c r="B482" s="338"/>
      <c r="C482" s="225"/>
      <c r="D482" s="449"/>
      <c r="E482" s="251" t="s">
        <v>84</v>
      </c>
      <c r="F482" s="251"/>
      <c r="G482" s="426" t="n">
        <f aca="false">SUM(G481:G481)</f>
        <v>51</v>
      </c>
      <c r="H482" s="252" t="n">
        <f aca="false">SUM(H481:H481)</f>
        <v>48</v>
      </c>
      <c r="I482" s="252" t="n">
        <f aca="false">SUM(I481:I481)</f>
        <v>40</v>
      </c>
      <c r="J482" s="252" t="n">
        <f aca="false">SUM(J481:J481)</f>
        <v>0</v>
      </c>
      <c r="K482" s="252" t="n">
        <f aca="false">SUM(K481:K481)</f>
        <v>0</v>
      </c>
      <c r="L482" s="252" t="n">
        <f aca="false">SUM(L481:L481)</f>
        <v>0</v>
      </c>
      <c r="M482" s="252" t="n">
        <f aca="false">SUM(M481:M481)</f>
        <v>0</v>
      </c>
      <c r="N482" s="252" t="n">
        <f aca="false">SUM(N481:N481)</f>
        <v>0</v>
      </c>
      <c r="O482" s="252" t="n">
        <f aca="false">SUM(O481:O481)</f>
        <v>0</v>
      </c>
      <c r="P482" s="252" t="n">
        <f aca="false">SUM(P481:P481)</f>
        <v>0</v>
      </c>
      <c r="Q482" s="252" t="n">
        <f aca="false">SUM(Q481:Q481)</f>
        <v>0</v>
      </c>
      <c r="R482" s="451" t="n">
        <f aca="false">SUM(R481:R481)</f>
        <v>0</v>
      </c>
      <c r="S482" s="80" t="n">
        <f aca="false">SUM(G482:R482)</f>
        <v>139</v>
      </c>
      <c r="U482" s="255"/>
    </row>
    <row r="483" s="390" customFormat="true" ht="7.5" hidden="false" customHeight="true" outlineLevel="0" collapsed="false">
      <c r="B483" s="338"/>
      <c r="C483" s="452"/>
      <c r="D483" s="393"/>
      <c r="E483" s="394"/>
      <c r="F483" s="394"/>
      <c r="G483" s="395"/>
      <c r="H483" s="395"/>
      <c r="I483" s="395"/>
      <c r="J483" s="395"/>
      <c r="K483" s="395"/>
      <c r="L483" s="395"/>
      <c r="M483" s="395"/>
      <c r="N483" s="395"/>
      <c r="O483" s="395"/>
      <c r="P483" s="395"/>
      <c r="Q483" s="395"/>
      <c r="R483" s="395"/>
      <c r="S483" s="453"/>
    </row>
    <row r="484" customFormat="false" ht="15" hidden="false" customHeight="true" outlineLevel="0" collapsed="false">
      <c r="B484" s="338"/>
      <c r="C484" s="225" t="s">
        <v>132</v>
      </c>
      <c r="D484" s="226" t="s">
        <v>133</v>
      </c>
      <c r="E484" s="227" t="s">
        <v>81</v>
      </c>
      <c r="F484" s="227"/>
      <c r="G484" s="154" t="n">
        <v>8913</v>
      </c>
      <c r="H484" s="156" t="n">
        <v>8771</v>
      </c>
      <c r="I484" s="156" t="n">
        <v>9142</v>
      </c>
      <c r="J484" s="156" t="n">
        <v>8660</v>
      </c>
      <c r="K484" s="156" t="n">
        <v>9885</v>
      </c>
      <c r="L484" s="156" t="n">
        <v>11306</v>
      </c>
      <c r="M484" s="156" t="n">
        <v>11912</v>
      </c>
      <c r="N484" s="156" t="n">
        <v>9358</v>
      </c>
      <c r="O484" s="156" t="n">
        <v>12033</v>
      </c>
      <c r="P484" s="156" t="n">
        <v>11572</v>
      </c>
      <c r="Q484" s="156" t="n">
        <v>11392</v>
      </c>
      <c r="R484" s="318" t="n">
        <v>10058</v>
      </c>
      <c r="S484" s="231" t="n">
        <f aca="false">SUM(G484:R484)</f>
        <v>123002</v>
      </c>
    </row>
    <row r="485" customFormat="false" ht="15" hidden="false" customHeight="true" outlineLevel="0" collapsed="false">
      <c r="B485" s="338"/>
      <c r="C485" s="225"/>
      <c r="D485" s="226"/>
      <c r="E485" s="400" t="s">
        <v>102</v>
      </c>
      <c r="F485" s="400"/>
      <c r="G485" s="167" t="n">
        <v>1605</v>
      </c>
      <c r="H485" s="60" t="n">
        <v>1425</v>
      </c>
      <c r="I485" s="60" t="n">
        <v>1111</v>
      </c>
      <c r="J485" s="60" t="n">
        <v>775</v>
      </c>
      <c r="K485" s="60" t="n">
        <v>1024</v>
      </c>
      <c r="L485" s="60" t="n">
        <v>822</v>
      </c>
      <c r="M485" s="60" t="n">
        <v>771</v>
      </c>
      <c r="N485" s="60" t="n">
        <v>377</v>
      </c>
      <c r="O485" s="60" t="n">
        <v>628</v>
      </c>
      <c r="P485" s="60" t="n">
        <v>810</v>
      </c>
      <c r="Q485" s="60" t="n">
        <v>821</v>
      </c>
      <c r="R485" s="425" t="n">
        <v>661</v>
      </c>
      <c r="S485" s="268" t="n">
        <f aca="false">SUM(G485:R485)</f>
        <v>10830</v>
      </c>
    </row>
    <row r="486" customFormat="false" ht="15" hidden="false" customHeight="true" outlineLevel="0" collapsed="false">
      <c r="B486" s="338"/>
      <c r="C486" s="225"/>
      <c r="D486" s="226"/>
      <c r="E486" s="232" t="s">
        <v>82</v>
      </c>
      <c r="F486" s="232"/>
      <c r="G486" s="198" t="n">
        <v>1248</v>
      </c>
      <c r="H486" s="339" t="n">
        <v>1309</v>
      </c>
      <c r="I486" s="339" t="n">
        <v>1472</v>
      </c>
      <c r="J486" s="339" t="n">
        <v>1229</v>
      </c>
      <c r="K486" s="339" t="n">
        <v>1307</v>
      </c>
      <c r="L486" s="339" t="n">
        <v>1344</v>
      </c>
      <c r="M486" s="339" t="n">
        <v>1351</v>
      </c>
      <c r="N486" s="339" t="n">
        <v>955</v>
      </c>
      <c r="O486" s="339" t="n">
        <v>1382</v>
      </c>
      <c r="P486" s="339" t="n">
        <v>1531</v>
      </c>
      <c r="Q486" s="339" t="n">
        <v>1474</v>
      </c>
      <c r="R486" s="340" t="n">
        <v>1286</v>
      </c>
      <c r="S486" s="246" t="n">
        <f aca="false">SUM(G486:R486)</f>
        <v>15888</v>
      </c>
    </row>
    <row r="487" customFormat="false" ht="15" hidden="false" customHeight="true" outlineLevel="0" collapsed="false">
      <c r="B487" s="338"/>
      <c r="C487" s="225"/>
      <c r="D487" s="226"/>
      <c r="E487" s="237" t="s">
        <v>29</v>
      </c>
      <c r="F487" s="237"/>
      <c r="G487" s="350" t="n">
        <v>706</v>
      </c>
      <c r="H487" s="381" t="n">
        <v>733</v>
      </c>
      <c r="I487" s="381" t="n">
        <v>661</v>
      </c>
      <c r="J487" s="381" t="n">
        <v>816</v>
      </c>
      <c r="K487" s="381" t="n">
        <v>812</v>
      </c>
      <c r="L487" s="381" t="n">
        <v>763</v>
      </c>
      <c r="M487" s="381" t="n">
        <v>923</v>
      </c>
      <c r="N487" s="381" t="n">
        <v>629</v>
      </c>
      <c r="O487" s="381" t="n">
        <v>936</v>
      </c>
      <c r="P487" s="381" t="n">
        <v>1013</v>
      </c>
      <c r="Q487" s="381" t="n">
        <v>952</v>
      </c>
      <c r="R487" s="382" t="n">
        <v>888</v>
      </c>
      <c r="S487" s="80" t="n">
        <f aca="false">SUM(G487:R487)</f>
        <v>9832</v>
      </c>
    </row>
    <row r="488" customFormat="false" ht="15" hidden="false" customHeight="true" outlineLevel="0" collapsed="false">
      <c r="B488" s="338"/>
      <c r="C488" s="225"/>
      <c r="D488" s="226"/>
      <c r="E488" s="248" t="s">
        <v>28</v>
      </c>
      <c r="F488" s="358" t="s">
        <v>31</v>
      </c>
      <c r="G488" s="347" t="n">
        <v>445</v>
      </c>
      <c r="H488" s="347" t="n">
        <v>475</v>
      </c>
      <c r="I488" s="347" t="n">
        <v>455</v>
      </c>
      <c r="J488" s="347" t="n">
        <v>341</v>
      </c>
      <c r="K488" s="347" t="n">
        <v>474</v>
      </c>
      <c r="L488" s="347" t="n">
        <v>452</v>
      </c>
      <c r="M488" s="347" t="n">
        <v>376</v>
      </c>
      <c r="N488" s="347" t="n">
        <v>176</v>
      </c>
      <c r="O488" s="347" t="n">
        <v>325</v>
      </c>
      <c r="P488" s="347" t="n">
        <v>333</v>
      </c>
      <c r="Q488" s="347" t="n">
        <v>287</v>
      </c>
      <c r="R488" s="347" t="n">
        <v>262</v>
      </c>
      <c r="S488" s="268" t="n">
        <f aca="false">SUM(G488:R488)</f>
        <v>4401</v>
      </c>
    </row>
    <row r="489" customFormat="false" ht="15" hidden="false" customHeight="true" outlineLevel="0" collapsed="false">
      <c r="B489" s="338"/>
      <c r="C489" s="225"/>
      <c r="D489" s="226"/>
      <c r="E489" s="248"/>
      <c r="F489" s="274" t="s">
        <v>32</v>
      </c>
      <c r="G489" s="347" t="n">
        <v>2190</v>
      </c>
      <c r="H489" s="347" t="n">
        <v>2292</v>
      </c>
      <c r="I489" s="347" t="n">
        <v>2220</v>
      </c>
      <c r="J489" s="347" t="n">
        <v>2306</v>
      </c>
      <c r="K489" s="347" t="n">
        <v>2617</v>
      </c>
      <c r="L489" s="347" t="n">
        <v>2100</v>
      </c>
      <c r="M489" s="347" t="n">
        <v>2024</v>
      </c>
      <c r="N489" s="347" t="n">
        <v>1440</v>
      </c>
      <c r="O489" s="347" t="n">
        <v>2007</v>
      </c>
      <c r="P489" s="347" t="n">
        <v>2365</v>
      </c>
      <c r="Q489" s="347" t="n">
        <v>2404</v>
      </c>
      <c r="R489" s="347" t="n">
        <v>1740</v>
      </c>
      <c r="S489" s="279" t="n">
        <f aca="false">SUM(G489:R489)</f>
        <v>25705</v>
      </c>
    </row>
    <row r="490" customFormat="false" ht="15" hidden="false" customHeight="true" outlineLevel="0" collapsed="false">
      <c r="B490" s="338"/>
      <c r="C490" s="225"/>
      <c r="D490" s="226"/>
      <c r="E490" s="248"/>
      <c r="F490" s="274" t="s">
        <v>33</v>
      </c>
      <c r="G490" s="347" t="n">
        <v>165</v>
      </c>
      <c r="H490" s="347" t="n">
        <v>163</v>
      </c>
      <c r="I490" s="347" t="n">
        <v>154</v>
      </c>
      <c r="J490" s="347" t="n">
        <v>127</v>
      </c>
      <c r="K490" s="347" t="n">
        <v>152</v>
      </c>
      <c r="L490" s="347" t="n">
        <v>119</v>
      </c>
      <c r="M490" s="347" t="n">
        <v>130</v>
      </c>
      <c r="N490" s="347" t="n">
        <v>78</v>
      </c>
      <c r="O490" s="347" t="n">
        <v>117</v>
      </c>
      <c r="P490" s="347" t="n">
        <v>160</v>
      </c>
      <c r="Q490" s="347" t="n">
        <v>135</v>
      </c>
      <c r="R490" s="347" t="n">
        <v>101</v>
      </c>
      <c r="S490" s="279" t="n">
        <f aca="false">SUM(G490:R490)</f>
        <v>1601</v>
      </c>
    </row>
    <row r="491" customFormat="false" ht="15" hidden="false" customHeight="true" outlineLevel="0" collapsed="false">
      <c r="B491" s="338"/>
      <c r="C491" s="225"/>
      <c r="D491" s="226"/>
      <c r="E491" s="248"/>
      <c r="F491" s="365" t="s">
        <v>34</v>
      </c>
      <c r="G491" s="348" t="n">
        <v>2</v>
      </c>
      <c r="H491" s="348" t="n">
        <v>3</v>
      </c>
      <c r="I491" s="348" t="n">
        <v>0</v>
      </c>
      <c r="J491" s="348" t="n">
        <v>5</v>
      </c>
      <c r="K491" s="348" t="n">
        <v>2</v>
      </c>
      <c r="L491" s="348" t="n">
        <v>0</v>
      </c>
      <c r="M491" s="348" t="n">
        <v>2</v>
      </c>
      <c r="N491" s="348" t="n">
        <v>0</v>
      </c>
      <c r="O491" s="348" t="n">
        <v>2</v>
      </c>
      <c r="P491" s="348" t="n">
        <v>2</v>
      </c>
      <c r="Q491" s="348" t="n">
        <v>0</v>
      </c>
      <c r="R491" s="348" t="n">
        <v>2</v>
      </c>
      <c r="S491" s="246" t="n">
        <f aca="false">SUM(G491:R491)</f>
        <v>20</v>
      </c>
    </row>
    <row r="492" customFormat="false" ht="15" hidden="false" customHeight="true" outlineLevel="0" collapsed="false">
      <c r="B492" s="338"/>
      <c r="C492" s="225"/>
      <c r="D492" s="226"/>
      <c r="E492" s="248"/>
      <c r="F492" s="284" t="s">
        <v>22</v>
      </c>
      <c r="G492" s="368" t="n">
        <f aca="false">SUM(G488:G491)</f>
        <v>2802</v>
      </c>
      <c r="H492" s="369" t="n">
        <f aca="false">SUM(H488:H491)</f>
        <v>2933</v>
      </c>
      <c r="I492" s="369" t="n">
        <f aca="false">SUM(I488:I491)</f>
        <v>2829</v>
      </c>
      <c r="J492" s="369" t="n">
        <f aca="false">SUM(J488:J491)</f>
        <v>2779</v>
      </c>
      <c r="K492" s="369" t="n">
        <f aca="false">SUM(K488:K491)</f>
        <v>3245</v>
      </c>
      <c r="L492" s="369" t="n">
        <f aca="false">SUM(L488:L491)</f>
        <v>2671</v>
      </c>
      <c r="M492" s="369" t="n">
        <f aca="false">SUM(M488:M491)</f>
        <v>2532</v>
      </c>
      <c r="N492" s="369" t="n">
        <f aca="false">SUM(N488:N491)</f>
        <v>1694</v>
      </c>
      <c r="O492" s="369" t="n">
        <f aca="false">SUM(O488:O491)</f>
        <v>2451</v>
      </c>
      <c r="P492" s="369" t="n">
        <f aca="false">SUM(P488:P491)</f>
        <v>2860</v>
      </c>
      <c r="Q492" s="369" t="n">
        <f aca="false">SUM(Q488:Q491)</f>
        <v>2826</v>
      </c>
      <c r="R492" s="383" t="n">
        <f aca="false">SUM(R488:R491)</f>
        <v>2105</v>
      </c>
      <c r="S492" s="80" t="n">
        <f aca="false">SUM(S488:S491)</f>
        <v>31727</v>
      </c>
    </row>
    <row r="493" customFormat="false" ht="15" hidden="false" customHeight="true" outlineLevel="0" collapsed="false">
      <c r="B493" s="338"/>
      <c r="C493" s="225"/>
      <c r="D493" s="226"/>
      <c r="E493" s="248" t="s">
        <v>24</v>
      </c>
      <c r="F493" s="358" t="s">
        <v>31</v>
      </c>
      <c r="G493" s="359" t="n">
        <v>164</v>
      </c>
      <c r="H493" s="360" t="n">
        <v>206</v>
      </c>
      <c r="I493" s="360" t="n">
        <v>200</v>
      </c>
      <c r="J493" s="360" t="n">
        <v>133</v>
      </c>
      <c r="K493" s="360" t="n">
        <v>115</v>
      </c>
      <c r="L493" s="360" t="n">
        <v>62</v>
      </c>
      <c r="M493" s="360" t="n">
        <v>65</v>
      </c>
      <c r="N493" s="360" t="n">
        <v>67</v>
      </c>
      <c r="O493" s="360" t="n">
        <v>214</v>
      </c>
      <c r="P493" s="360" t="n">
        <v>305</v>
      </c>
      <c r="Q493" s="360" t="n">
        <v>248</v>
      </c>
      <c r="R493" s="361" t="n">
        <v>189</v>
      </c>
      <c r="S493" s="362" t="n">
        <f aca="false">SUM(G493:R493)</f>
        <v>1968</v>
      </c>
    </row>
    <row r="494" customFormat="false" ht="15" hidden="false" customHeight="true" outlineLevel="0" collapsed="false">
      <c r="B494" s="338"/>
      <c r="C494" s="225"/>
      <c r="D494" s="226"/>
      <c r="E494" s="248"/>
      <c r="F494" s="274" t="s">
        <v>32</v>
      </c>
      <c r="G494" s="363" t="n">
        <v>738</v>
      </c>
      <c r="H494" s="347" t="n">
        <v>723</v>
      </c>
      <c r="I494" s="347" t="n">
        <v>743</v>
      </c>
      <c r="J494" s="347" t="n">
        <v>624</v>
      </c>
      <c r="K494" s="347" t="n">
        <v>768</v>
      </c>
      <c r="L494" s="347" t="n">
        <v>715</v>
      </c>
      <c r="M494" s="347" t="n">
        <v>982</v>
      </c>
      <c r="N494" s="347" t="n">
        <v>674</v>
      </c>
      <c r="O494" s="347" t="n">
        <v>659</v>
      </c>
      <c r="P494" s="347" t="n">
        <v>860</v>
      </c>
      <c r="Q494" s="347" t="n">
        <v>686</v>
      </c>
      <c r="R494" s="364" t="n">
        <v>482</v>
      </c>
      <c r="S494" s="279" t="n">
        <f aca="false">SUM(G494:R494)</f>
        <v>8654</v>
      </c>
    </row>
    <row r="495" customFormat="false" ht="15" hidden="false" customHeight="true" outlineLevel="0" collapsed="false">
      <c r="B495" s="338"/>
      <c r="C495" s="225"/>
      <c r="D495" s="226"/>
      <c r="E495" s="248"/>
      <c r="F495" s="242" t="s">
        <v>33</v>
      </c>
      <c r="G495" s="363" t="n">
        <v>59</v>
      </c>
      <c r="H495" s="347" t="n">
        <v>46</v>
      </c>
      <c r="I495" s="347" t="n">
        <v>23</v>
      </c>
      <c r="J495" s="347" t="n">
        <v>22</v>
      </c>
      <c r="K495" s="347" t="n">
        <v>33</v>
      </c>
      <c r="L495" s="347" t="n">
        <v>30</v>
      </c>
      <c r="M495" s="347" t="n">
        <v>8</v>
      </c>
      <c r="N495" s="347" t="n">
        <v>3</v>
      </c>
      <c r="O495" s="347" t="n">
        <v>6</v>
      </c>
      <c r="P495" s="347" t="n">
        <v>3</v>
      </c>
      <c r="Q495" s="347" t="n">
        <v>1</v>
      </c>
      <c r="R495" s="364" t="n">
        <v>10</v>
      </c>
      <c r="S495" s="246" t="n">
        <f aca="false">SUM(G495:R495)</f>
        <v>244</v>
      </c>
    </row>
    <row r="496" customFormat="false" ht="15" hidden="false" customHeight="true" outlineLevel="0" collapsed="false">
      <c r="B496" s="338"/>
      <c r="C496" s="225"/>
      <c r="D496" s="226"/>
      <c r="E496" s="248"/>
      <c r="F496" s="388" t="s">
        <v>34</v>
      </c>
      <c r="G496" s="377" t="n">
        <v>3</v>
      </c>
      <c r="H496" s="378" t="n">
        <v>0</v>
      </c>
      <c r="I496" s="378" t="n">
        <v>0</v>
      </c>
      <c r="J496" s="378" t="n">
        <v>0</v>
      </c>
      <c r="K496" s="378" t="n">
        <v>9</v>
      </c>
      <c r="L496" s="378" t="n">
        <v>3</v>
      </c>
      <c r="M496" s="378" t="n">
        <v>0</v>
      </c>
      <c r="N496" s="378" t="n">
        <v>0</v>
      </c>
      <c r="O496" s="378" t="n">
        <v>0</v>
      </c>
      <c r="P496" s="378" t="n">
        <v>0</v>
      </c>
      <c r="Q496" s="378" t="n">
        <v>7</v>
      </c>
      <c r="R496" s="379" t="n">
        <v>5</v>
      </c>
      <c r="S496" s="236" t="n">
        <f aca="false">SUM(G496:R496)</f>
        <v>27</v>
      </c>
    </row>
    <row r="497" customFormat="false" ht="15" hidden="false" customHeight="true" outlineLevel="0" collapsed="false">
      <c r="B497" s="338"/>
      <c r="C497" s="225"/>
      <c r="D497" s="226"/>
      <c r="E497" s="248"/>
      <c r="F497" s="284" t="s">
        <v>22</v>
      </c>
      <c r="G497" s="368" t="n">
        <f aca="false">SUM(G493:G496)</f>
        <v>964</v>
      </c>
      <c r="H497" s="380" t="n">
        <f aca="false">SUM(H493:H496)</f>
        <v>975</v>
      </c>
      <c r="I497" s="380" t="n">
        <f aca="false">SUM(I493:I496)</f>
        <v>966</v>
      </c>
      <c r="J497" s="380" t="n">
        <f aca="false">SUM(J493:J496)</f>
        <v>779</v>
      </c>
      <c r="K497" s="380" t="n">
        <f aca="false">SUM(K493:K496)</f>
        <v>925</v>
      </c>
      <c r="L497" s="380" t="n">
        <f aca="false">SUM(L493:L496)</f>
        <v>810</v>
      </c>
      <c r="M497" s="380" t="n">
        <f aca="false">SUM(M493:M496)</f>
        <v>1055</v>
      </c>
      <c r="N497" s="380" t="n">
        <f aca="false">SUM(N493:N496)</f>
        <v>744</v>
      </c>
      <c r="O497" s="380" t="n">
        <f aca="false">SUM(O493:O496)</f>
        <v>879</v>
      </c>
      <c r="P497" s="380" t="n">
        <f aca="false">SUM(P493:P496)</f>
        <v>1168</v>
      </c>
      <c r="Q497" s="380" t="n">
        <f aca="false">SUM(Q493:Q496)</f>
        <v>942</v>
      </c>
      <c r="R497" s="454" t="n">
        <f aca="false">SUM(R493:R496)</f>
        <v>686</v>
      </c>
      <c r="S497" s="80" t="n">
        <f aca="false">SUM(S493:S496)</f>
        <v>10893</v>
      </c>
    </row>
    <row r="498" customFormat="false" ht="15" hidden="false" customHeight="true" outlineLevel="0" collapsed="false">
      <c r="B498" s="338"/>
      <c r="C498" s="225"/>
      <c r="D498" s="226"/>
      <c r="E498" s="251" t="s">
        <v>84</v>
      </c>
      <c r="F498" s="251"/>
      <c r="G498" s="426" t="n">
        <f aca="false">SUM(G484:G496)-G492</f>
        <v>16238</v>
      </c>
      <c r="H498" s="252" t="n">
        <f aca="false">SUM(H484:H496)-H492</f>
        <v>16146</v>
      </c>
      <c r="I498" s="252" t="n">
        <f aca="false">SUM(I484:I496)-I492</f>
        <v>16181</v>
      </c>
      <c r="J498" s="252" t="n">
        <f aca="false">SUM(J484:J496)-J492</f>
        <v>15038</v>
      </c>
      <c r="K498" s="252" t="n">
        <f aca="false">SUM(K484:K496)-K492</f>
        <v>17198</v>
      </c>
      <c r="L498" s="252" t="n">
        <f aca="false">SUM(L484:L496)-L492</f>
        <v>17716</v>
      </c>
      <c r="M498" s="252" t="n">
        <f aca="false">SUM(M484:M496)-M492</f>
        <v>18544</v>
      </c>
      <c r="N498" s="252" t="n">
        <f aca="false">SUM(N484:N496)-N492</f>
        <v>13757</v>
      </c>
      <c r="O498" s="252" t="n">
        <f aca="false">SUM(O484:O496)-O492</f>
        <v>18309</v>
      </c>
      <c r="P498" s="252" t="n">
        <f aca="false">SUM(P484:P496)-P492</f>
        <v>18954</v>
      </c>
      <c r="Q498" s="252" t="n">
        <f aca="false">SUM(Q484:Q496)-Q492</f>
        <v>18407</v>
      </c>
      <c r="R498" s="451" t="n">
        <f aca="false">SUM(R484:R496)-R492</f>
        <v>15684</v>
      </c>
      <c r="S498" s="80" t="n">
        <f aca="false">SUM(G498:R498)</f>
        <v>202172</v>
      </c>
    </row>
    <row r="499" customFormat="false" ht="8.25" hidden="false" customHeight="true" outlineLevel="0" collapsed="false">
      <c r="B499" s="338"/>
      <c r="C499" s="455"/>
      <c r="D499" s="411"/>
      <c r="E499" s="411"/>
      <c r="F499" s="412"/>
      <c r="G499" s="412"/>
      <c r="H499" s="412"/>
      <c r="I499" s="412"/>
      <c r="J499" s="412"/>
      <c r="K499" s="412"/>
      <c r="L499" s="412"/>
      <c r="M499" s="412"/>
      <c r="N499" s="412"/>
      <c r="O499" s="412"/>
      <c r="P499" s="412"/>
      <c r="Q499" s="412"/>
      <c r="R499" s="412"/>
      <c r="S499" s="413"/>
    </row>
    <row r="500" customFormat="false" ht="15" hidden="false" customHeight="true" outlineLevel="0" collapsed="false">
      <c r="B500" s="338"/>
      <c r="C500" s="225" t="s">
        <v>134</v>
      </c>
      <c r="D500" s="456" t="s">
        <v>135</v>
      </c>
      <c r="E500" s="227" t="s">
        <v>81</v>
      </c>
      <c r="F500" s="227"/>
      <c r="G500" s="359" t="n">
        <v>844</v>
      </c>
      <c r="H500" s="360" t="n">
        <v>844</v>
      </c>
      <c r="I500" s="360" t="n">
        <v>972</v>
      </c>
      <c r="J500" s="360" t="n">
        <v>851</v>
      </c>
      <c r="K500" s="360" t="n">
        <v>562</v>
      </c>
      <c r="L500" s="360" t="n">
        <v>1399</v>
      </c>
      <c r="M500" s="360" t="n">
        <v>7654</v>
      </c>
      <c r="N500" s="360" t="n">
        <v>7543</v>
      </c>
      <c r="O500" s="360" t="n">
        <v>892</v>
      </c>
      <c r="P500" s="360" t="n">
        <v>0</v>
      </c>
      <c r="Q500" s="360" t="n">
        <v>0</v>
      </c>
      <c r="R500" s="361" t="n">
        <v>0</v>
      </c>
      <c r="S500" s="231" t="n">
        <f aca="false">SUM(G500:R500)</f>
        <v>21561</v>
      </c>
    </row>
    <row r="501" customFormat="false" ht="15" hidden="false" customHeight="true" outlineLevel="0" collapsed="false">
      <c r="B501" s="338"/>
      <c r="C501" s="225"/>
      <c r="D501" s="456"/>
      <c r="E501" s="400" t="s">
        <v>102</v>
      </c>
      <c r="F501" s="400"/>
      <c r="G501" s="363" t="n">
        <v>6</v>
      </c>
      <c r="H501" s="347" t="n">
        <v>25</v>
      </c>
      <c r="I501" s="347" t="n">
        <v>4</v>
      </c>
      <c r="J501" s="347" t="n">
        <v>1</v>
      </c>
      <c r="K501" s="347" t="n">
        <v>0</v>
      </c>
      <c r="L501" s="347" t="n">
        <v>1</v>
      </c>
      <c r="M501" s="347" t="n">
        <v>23</v>
      </c>
      <c r="N501" s="347" t="n">
        <v>17</v>
      </c>
      <c r="O501" s="347" t="n">
        <v>8</v>
      </c>
      <c r="P501" s="347" t="n">
        <v>0</v>
      </c>
      <c r="Q501" s="347" t="n">
        <v>0</v>
      </c>
      <c r="R501" s="364" t="n">
        <v>0</v>
      </c>
      <c r="S501" s="268" t="n">
        <f aca="false">SUM(G501:R501)</f>
        <v>85</v>
      </c>
    </row>
    <row r="502" customFormat="false" ht="15" hidden="false" customHeight="true" outlineLevel="0" collapsed="false">
      <c r="B502" s="338"/>
      <c r="C502" s="225"/>
      <c r="D502" s="456"/>
      <c r="E502" s="232" t="s">
        <v>82</v>
      </c>
      <c r="F502" s="232"/>
      <c r="G502" s="377" t="n">
        <v>339</v>
      </c>
      <c r="H502" s="378" t="n">
        <v>347</v>
      </c>
      <c r="I502" s="378" t="n">
        <v>400</v>
      </c>
      <c r="J502" s="378" t="n">
        <v>338</v>
      </c>
      <c r="K502" s="378" t="n">
        <v>316</v>
      </c>
      <c r="L502" s="378" t="n">
        <v>420</v>
      </c>
      <c r="M502" s="378" t="n">
        <v>1799</v>
      </c>
      <c r="N502" s="378" t="n">
        <v>1537</v>
      </c>
      <c r="O502" s="378" t="n">
        <v>175</v>
      </c>
      <c r="P502" s="378" t="n">
        <v>0</v>
      </c>
      <c r="Q502" s="378" t="n">
        <v>0</v>
      </c>
      <c r="R502" s="379" t="n">
        <v>0</v>
      </c>
      <c r="S502" s="246" t="n">
        <f aca="false">SUM(G502:R502)</f>
        <v>5671</v>
      </c>
    </row>
    <row r="503" customFormat="false" ht="15" hidden="false" customHeight="true" outlineLevel="0" collapsed="false">
      <c r="B503" s="338"/>
      <c r="C503" s="225"/>
      <c r="D503" s="456"/>
      <c r="E503" s="237" t="s">
        <v>29</v>
      </c>
      <c r="F503" s="237"/>
      <c r="G503" s="350" t="n">
        <v>0</v>
      </c>
      <c r="H503" s="381" t="n">
        <v>1</v>
      </c>
      <c r="I503" s="381" t="n">
        <v>1</v>
      </c>
      <c r="J503" s="381" t="n">
        <v>2</v>
      </c>
      <c r="K503" s="381" t="n">
        <v>2</v>
      </c>
      <c r="L503" s="381" t="n">
        <v>6</v>
      </c>
      <c r="M503" s="381" t="n">
        <v>144</v>
      </c>
      <c r="N503" s="381" t="n">
        <v>128</v>
      </c>
      <c r="O503" s="381" t="n">
        <v>7</v>
      </c>
      <c r="P503" s="381" t="n">
        <v>0</v>
      </c>
      <c r="Q503" s="381" t="n">
        <v>0</v>
      </c>
      <c r="R503" s="382" t="n">
        <v>0</v>
      </c>
      <c r="S503" s="80" t="n">
        <f aca="false">SUM(G503:R503)</f>
        <v>291</v>
      </c>
    </row>
    <row r="504" customFormat="false" ht="15" hidden="false" customHeight="true" outlineLevel="0" collapsed="false">
      <c r="B504" s="338"/>
      <c r="C504" s="225"/>
      <c r="D504" s="456"/>
      <c r="E504" s="248" t="s">
        <v>28</v>
      </c>
      <c r="F504" s="358" t="s">
        <v>31</v>
      </c>
      <c r="G504" s="359" t="n">
        <v>0</v>
      </c>
      <c r="H504" s="360" t="n">
        <v>0</v>
      </c>
      <c r="I504" s="360" t="n">
        <v>2</v>
      </c>
      <c r="J504" s="360" t="n">
        <v>2</v>
      </c>
      <c r="K504" s="360" t="n">
        <v>0</v>
      </c>
      <c r="L504" s="360" t="n">
        <v>10</v>
      </c>
      <c r="M504" s="360" t="n">
        <v>148</v>
      </c>
      <c r="N504" s="360" t="n">
        <v>130</v>
      </c>
      <c r="O504" s="360" t="n">
        <v>11</v>
      </c>
      <c r="P504" s="360" t="n">
        <v>0</v>
      </c>
      <c r="Q504" s="360" t="n">
        <v>0</v>
      </c>
      <c r="R504" s="361" t="n">
        <v>0</v>
      </c>
      <c r="S504" s="268" t="n">
        <f aca="false">SUM(G504:R504)</f>
        <v>303</v>
      </c>
    </row>
    <row r="505" customFormat="false" ht="15" hidden="false" customHeight="true" outlineLevel="0" collapsed="false">
      <c r="B505" s="338"/>
      <c r="C505" s="225"/>
      <c r="D505" s="456"/>
      <c r="E505" s="248"/>
      <c r="F505" s="274" t="s">
        <v>32</v>
      </c>
      <c r="G505" s="363" t="n">
        <v>45</v>
      </c>
      <c r="H505" s="347" t="n">
        <v>48</v>
      </c>
      <c r="I505" s="347" t="n">
        <v>43</v>
      </c>
      <c r="J505" s="347" t="n">
        <v>34</v>
      </c>
      <c r="K505" s="347" t="n">
        <v>13</v>
      </c>
      <c r="L505" s="347" t="n">
        <v>22</v>
      </c>
      <c r="M505" s="347" t="n">
        <v>713</v>
      </c>
      <c r="N505" s="347" t="n">
        <v>509</v>
      </c>
      <c r="O505" s="347" t="n">
        <v>69</v>
      </c>
      <c r="P505" s="347" t="n">
        <v>0</v>
      </c>
      <c r="Q505" s="347" t="n">
        <v>0</v>
      </c>
      <c r="R505" s="364" t="n">
        <v>0</v>
      </c>
      <c r="S505" s="279" t="n">
        <f aca="false">SUM(G505:R505)</f>
        <v>1496</v>
      </c>
    </row>
    <row r="506" customFormat="false" ht="15" hidden="false" customHeight="true" outlineLevel="0" collapsed="false">
      <c r="B506" s="338"/>
      <c r="C506" s="225"/>
      <c r="D506" s="456"/>
      <c r="E506" s="248"/>
      <c r="F506" s="274" t="s">
        <v>33</v>
      </c>
      <c r="G506" s="363" t="n">
        <v>21</v>
      </c>
      <c r="H506" s="347" t="n">
        <v>30</v>
      </c>
      <c r="I506" s="347" t="n">
        <v>21</v>
      </c>
      <c r="J506" s="347" t="n">
        <v>16</v>
      </c>
      <c r="K506" s="347" t="n">
        <v>8</v>
      </c>
      <c r="L506" s="347" t="n">
        <v>21</v>
      </c>
      <c r="M506" s="347" t="n">
        <v>130</v>
      </c>
      <c r="N506" s="347" t="n">
        <v>104</v>
      </c>
      <c r="O506" s="347" t="n">
        <v>9</v>
      </c>
      <c r="P506" s="347" t="n">
        <v>0</v>
      </c>
      <c r="Q506" s="347" t="n">
        <v>0</v>
      </c>
      <c r="R506" s="364" t="n">
        <v>0</v>
      </c>
      <c r="S506" s="279" t="n">
        <f aca="false">SUM(G506:R506)</f>
        <v>360</v>
      </c>
    </row>
    <row r="507" customFormat="false" ht="15" hidden="false" customHeight="true" outlineLevel="0" collapsed="false">
      <c r="B507" s="338"/>
      <c r="C507" s="225"/>
      <c r="D507" s="456"/>
      <c r="E507" s="248"/>
      <c r="F507" s="365" t="s">
        <v>34</v>
      </c>
      <c r="G507" s="366" t="n">
        <v>0</v>
      </c>
      <c r="H507" s="348" t="n">
        <v>0</v>
      </c>
      <c r="I507" s="348" t="n">
        <v>0</v>
      </c>
      <c r="J507" s="348" t="n">
        <v>0</v>
      </c>
      <c r="K507" s="348" t="n">
        <v>0</v>
      </c>
      <c r="L507" s="348" t="n">
        <v>1</v>
      </c>
      <c r="M507" s="348" t="n">
        <v>4</v>
      </c>
      <c r="N507" s="348" t="n">
        <v>0</v>
      </c>
      <c r="O507" s="348" t="n">
        <v>0</v>
      </c>
      <c r="P507" s="348" t="n">
        <v>0</v>
      </c>
      <c r="Q507" s="348" t="n">
        <v>0</v>
      </c>
      <c r="R507" s="367" t="n">
        <v>0</v>
      </c>
      <c r="S507" s="246" t="n">
        <f aca="false">SUM(G507:R507)</f>
        <v>5</v>
      </c>
    </row>
    <row r="508" customFormat="false" ht="15" hidden="false" customHeight="true" outlineLevel="0" collapsed="false">
      <c r="B508" s="338"/>
      <c r="C508" s="225"/>
      <c r="D508" s="456"/>
      <c r="E508" s="248"/>
      <c r="F508" s="284" t="s">
        <v>22</v>
      </c>
      <c r="G508" s="368" t="n">
        <f aca="false">SUM(G504:G507)</f>
        <v>66</v>
      </c>
      <c r="H508" s="369" t="n">
        <f aca="false">SUM(H504:H507)</f>
        <v>78</v>
      </c>
      <c r="I508" s="369" t="n">
        <f aca="false">SUM(I504:I507)</f>
        <v>66</v>
      </c>
      <c r="J508" s="369" t="n">
        <f aca="false">SUM(J504:J507)</f>
        <v>52</v>
      </c>
      <c r="K508" s="369" t="n">
        <f aca="false">SUM(K504:K507)</f>
        <v>21</v>
      </c>
      <c r="L508" s="369" t="n">
        <f aca="false">SUM(L504:L507)</f>
        <v>54</v>
      </c>
      <c r="M508" s="369" t="n">
        <f aca="false">SUM(M504:M507)</f>
        <v>995</v>
      </c>
      <c r="N508" s="369" t="n">
        <f aca="false">SUM(N504:N507)</f>
        <v>743</v>
      </c>
      <c r="O508" s="369" t="n">
        <f aca="false">SUM(O504:O507)</f>
        <v>89</v>
      </c>
      <c r="P508" s="369" t="n">
        <f aca="false">SUM(P504:P507)</f>
        <v>0</v>
      </c>
      <c r="Q508" s="369" t="n">
        <f aca="false">SUM(Q504:Q507)</f>
        <v>0</v>
      </c>
      <c r="R508" s="370" t="n">
        <f aca="false">SUM(R504:R507)</f>
        <v>0</v>
      </c>
      <c r="S508" s="80" t="n">
        <f aca="false">SUM(S504:S507)</f>
        <v>2164</v>
      </c>
    </row>
    <row r="509" customFormat="false" ht="15.75" hidden="false" customHeight="true" outlineLevel="0" collapsed="false">
      <c r="B509" s="338"/>
      <c r="C509" s="225"/>
      <c r="D509" s="456"/>
      <c r="E509" s="248" t="s">
        <v>24</v>
      </c>
      <c r="F509" s="308" t="s">
        <v>32</v>
      </c>
      <c r="G509" s="372" t="n">
        <v>0</v>
      </c>
      <c r="H509" s="373" t="n">
        <v>1</v>
      </c>
      <c r="I509" s="373" t="n">
        <v>0</v>
      </c>
      <c r="J509" s="373" t="n">
        <v>0</v>
      </c>
      <c r="K509" s="373" t="n">
        <v>3</v>
      </c>
      <c r="L509" s="373" t="n">
        <v>2</v>
      </c>
      <c r="M509" s="373" t="n">
        <v>24</v>
      </c>
      <c r="N509" s="373" t="n">
        <v>21</v>
      </c>
      <c r="O509" s="373" t="n">
        <v>2</v>
      </c>
      <c r="P509" s="373" t="n">
        <v>0</v>
      </c>
      <c r="Q509" s="373" t="n">
        <v>0</v>
      </c>
      <c r="R509" s="374" t="n">
        <v>0</v>
      </c>
      <c r="S509" s="309" t="n">
        <f aca="false">SUM(G509:R509)</f>
        <v>53</v>
      </c>
    </row>
    <row r="510" customFormat="false" ht="17.25" hidden="false" customHeight="true" outlineLevel="0" collapsed="false">
      <c r="B510" s="338"/>
      <c r="C510" s="225"/>
      <c r="D510" s="456"/>
      <c r="E510" s="248"/>
      <c r="F510" s="242" t="s">
        <v>33</v>
      </c>
      <c r="G510" s="363" t="n">
        <v>0</v>
      </c>
      <c r="H510" s="347" t="n">
        <v>0</v>
      </c>
      <c r="I510" s="347" t="n">
        <v>0</v>
      </c>
      <c r="J510" s="347" t="n">
        <v>0</v>
      </c>
      <c r="K510" s="347" t="n">
        <v>0</v>
      </c>
      <c r="L510" s="347" t="n">
        <v>0</v>
      </c>
      <c r="M510" s="347" t="n">
        <v>47</v>
      </c>
      <c r="N510" s="347" t="n">
        <v>18</v>
      </c>
      <c r="O510" s="347" t="n">
        <v>1</v>
      </c>
      <c r="P510" s="347" t="n">
        <v>0</v>
      </c>
      <c r="Q510" s="347" t="n">
        <v>0</v>
      </c>
      <c r="R510" s="364" t="n">
        <v>0</v>
      </c>
      <c r="S510" s="246" t="n">
        <f aca="false">SUM(G510:R510)</f>
        <v>66</v>
      </c>
    </row>
    <row r="511" customFormat="false" ht="17.25" hidden="false" customHeight="true" outlineLevel="0" collapsed="false">
      <c r="B511" s="338"/>
      <c r="C511" s="225"/>
      <c r="D511" s="456"/>
      <c r="E511" s="248"/>
      <c r="F511" s="388" t="s">
        <v>34</v>
      </c>
      <c r="G511" s="377" t="n">
        <v>0</v>
      </c>
      <c r="H511" s="378" t="n">
        <v>0</v>
      </c>
      <c r="I511" s="378" t="n">
        <v>0</v>
      </c>
      <c r="J511" s="378" t="n">
        <v>0</v>
      </c>
      <c r="K511" s="378" t="n">
        <v>0</v>
      </c>
      <c r="L511" s="378" t="n">
        <v>0</v>
      </c>
      <c r="M511" s="378" t="n">
        <v>2</v>
      </c>
      <c r="N511" s="378" t="n">
        <v>4</v>
      </c>
      <c r="O511" s="378" t="n">
        <v>0</v>
      </c>
      <c r="P511" s="378" t="n">
        <v>0</v>
      </c>
      <c r="Q511" s="378" t="n">
        <v>0</v>
      </c>
      <c r="R511" s="379" t="n">
        <v>0</v>
      </c>
      <c r="S511" s="236" t="n">
        <f aca="false">SUM(G511:R511)</f>
        <v>6</v>
      </c>
    </row>
    <row r="512" customFormat="false" ht="17.25" hidden="false" customHeight="true" outlineLevel="0" collapsed="false">
      <c r="B512" s="338"/>
      <c r="C512" s="225"/>
      <c r="D512" s="456"/>
      <c r="E512" s="248"/>
      <c r="F512" s="284" t="s">
        <v>22</v>
      </c>
      <c r="G512" s="368" t="n">
        <f aca="false">SUM(G509:G511)</f>
        <v>0</v>
      </c>
      <c r="H512" s="380" t="n">
        <f aca="false">SUM(H509:H511)</f>
        <v>1</v>
      </c>
      <c r="I512" s="380" t="n">
        <f aca="false">SUM(I509:I511)</f>
        <v>0</v>
      </c>
      <c r="J512" s="380" t="n">
        <f aca="false">SUM(J509:J511)</f>
        <v>0</v>
      </c>
      <c r="K512" s="380" t="n">
        <f aca="false">SUM(K509:K511)</f>
        <v>3</v>
      </c>
      <c r="L512" s="380" t="n">
        <f aca="false">SUM(L509:L511)</f>
        <v>2</v>
      </c>
      <c r="M512" s="380" t="n">
        <f aca="false">SUM(M509:M511)</f>
        <v>73</v>
      </c>
      <c r="N512" s="380" t="n">
        <f aca="false">SUM(N509:N511)</f>
        <v>43</v>
      </c>
      <c r="O512" s="380" t="n">
        <f aca="false">SUM(O509:O511)</f>
        <v>3</v>
      </c>
      <c r="P512" s="380" t="n">
        <f aca="false">SUM(P509:P511)</f>
        <v>0</v>
      </c>
      <c r="Q512" s="380" t="n">
        <f aca="false">SUM(Q509:Q511)</f>
        <v>0</v>
      </c>
      <c r="R512" s="454" t="n">
        <f aca="false">SUM(R509:R511)</f>
        <v>0</v>
      </c>
      <c r="S512" s="80" t="n">
        <f aca="false">SUM(S509:S511)</f>
        <v>125</v>
      </c>
    </row>
    <row r="513" customFormat="false" ht="15" hidden="false" customHeight="true" outlineLevel="0" collapsed="false">
      <c r="B513" s="338"/>
      <c r="C513" s="225"/>
      <c r="D513" s="456"/>
      <c r="E513" s="251" t="s">
        <v>84</v>
      </c>
      <c r="F513" s="251"/>
      <c r="G513" s="426" t="n">
        <f aca="false">SUM(G500:G511)-G508</f>
        <v>1255</v>
      </c>
      <c r="H513" s="252" t="n">
        <f aca="false">SUM(H500:H511)-H508</f>
        <v>1296</v>
      </c>
      <c r="I513" s="252" t="n">
        <f aca="false">SUM(I500:I511)-I508</f>
        <v>1443</v>
      </c>
      <c r="J513" s="252" t="n">
        <f aca="false">SUM(J500:J511)-J508</f>
        <v>1244</v>
      </c>
      <c r="K513" s="252" t="n">
        <f aca="false">SUM(K500:K511)-K508</f>
        <v>904</v>
      </c>
      <c r="L513" s="252" t="n">
        <f aca="false">SUM(L500:L511)-L508</f>
        <v>1882</v>
      </c>
      <c r="M513" s="252" t="n">
        <f aca="false">SUM(M500:M511)-M508</f>
        <v>10688</v>
      </c>
      <c r="N513" s="252" t="n">
        <f aca="false">SUM(N500:N511)-N508</f>
        <v>10011</v>
      </c>
      <c r="O513" s="252" t="n">
        <f aca="false">SUM(O500:O511)-O508</f>
        <v>1174</v>
      </c>
      <c r="P513" s="252" t="n">
        <f aca="false">SUM(P500:P511)-P508</f>
        <v>0</v>
      </c>
      <c r="Q513" s="252" t="n">
        <f aca="false">SUM(Q500:Q511)-Q508</f>
        <v>0</v>
      </c>
      <c r="R513" s="451" t="n">
        <f aca="false">SUM(R500:R511)-R508</f>
        <v>0</v>
      </c>
      <c r="S513" s="80" t="n">
        <f aca="false">SUM(G513:R513)</f>
        <v>29897</v>
      </c>
    </row>
    <row r="515" customFormat="false" ht="17.25" hidden="false" customHeight="true" outlineLevel="0" collapsed="false">
      <c r="A515" s="413"/>
      <c r="B515" s="457" t="s">
        <v>74</v>
      </c>
      <c r="C515" s="225" t="s">
        <v>136</v>
      </c>
      <c r="D515" s="456" t="s">
        <v>137</v>
      </c>
      <c r="E515" s="227" t="s">
        <v>81</v>
      </c>
      <c r="F515" s="227"/>
      <c r="G515" s="154" t="n">
        <v>785</v>
      </c>
      <c r="H515" s="156" t="n">
        <v>821</v>
      </c>
      <c r="I515" s="156" t="n">
        <v>561</v>
      </c>
      <c r="J515" s="156" t="n">
        <v>660</v>
      </c>
      <c r="K515" s="156" t="n">
        <v>672</v>
      </c>
      <c r="L515" s="156" t="n">
        <v>688</v>
      </c>
      <c r="M515" s="156" t="n">
        <v>702</v>
      </c>
      <c r="N515" s="156" t="n">
        <v>564</v>
      </c>
      <c r="O515" s="156" t="n">
        <v>676</v>
      </c>
      <c r="P515" s="156" t="n">
        <v>693</v>
      </c>
      <c r="Q515" s="156" t="n">
        <v>613</v>
      </c>
      <c r="R515" s="318" t="n">
        <v>473</v>
      </c>
      <c r="S515" s="231" t="n">
        <f aca="false">SUM(G515:R515)</f>
        <v>7908</v>
      </c>
    </row>
    <row r="516" customFormat="false" ht="16.5" hidden="false" customHeight="true" outlineLevel="0" collapsed="false">
      <c r="A516" s="413"/>
      <c r="B516" s="457"/>
      <c r="C516" s="225"/>
      <c r="D516" s="456"/>
      <c r="E516" s="398" t="s">
        <v>82</v>
      </c>
      <c r="F516" s="398"/>
      <c r="G516" s="198" t="n">
        <v>249</v>
      </c>
      <c r="H516" s="339" t="n">
        <v>220</v>
      </c>
      <c r="I516" s="339" t="n">
        <v>179</v>
      </c>
      <c r="J516" s="339" t="n">
        <v>198</v>
      </c>
      <c r="K516" s="339" t="n">
        <v>211</v>
      </c>
      <c r="L516" s="339" t="n">
        <v>295</v>
      </c>
      <c r="M516" s="339" t="n">
        <v>176</v>
      </c>
      <c r="N516" s="339" t="n">
        <v>211</v>
      </c>
      <c r="O516" s="339" t="n">
        <v>400</v>
      </c>
      <c r="P516" s="339" t="n">
        <v>295</v>
      </c>
      <c r="Q516" s="339" t="n">
        <v>253</v>
      </c>
      <c r="R516" s="340" t="n">
        <v>192</v>
      </c>
      <c r="S516" s="246" t="n">
        <f aca="false">SUM(G516:R516)</f>
        <v>2879</v>
      </c>
    </row>
    <row r="517" customFormat="false" ht="15" hidden="false" customHeight="true" outlineLevel="0" collapsed="false">
      <c r="A517" s="413"/>
      <c r="B517" s="457"/>
      <c r="C517" s="225"/>
      <c r="D517" s="456"/>
      <c r="E517" s="248" t="s">
        <v>28</v>
      </c>
      <c r="F517" s="358" t="s">
        <v>33</v>
      </c>
      <c r="G517" s="156" t="n">
        <v>95</v>
      </c>
      <c r="H517" s="156" t="n">
        <v>148</v>
      </c>
      <c r="I517" s="156" t="n">
        <v>119</v>
      </c>
      <c r="J517" s="156" t="n">
        <v>80</v>
      </c>
      <c r="K517" s="156" t="n">
        <v>121</v>
      </c>
      <c r="L517" s="156" t="n">
        <v>70</v>
      </c>
      <c r="M517" s="156" t="n">
        <v>42</v>
      </c>
      <c r="N517" s="156" t="n">
        <v>14</v>
      </c>
      <c r="O517" s="156" t="n">
        <v>15</v>
      </c>
      <c r="P517" s="156" t="n">
        <v>37</v>
      </c>
      <c r="Q517" s="156" t="n">
        <v>18</v>
      </c>
      <c r="R517" s="156" t="n">
        <v>28</v>
      </c>
      <c r="S517" s="231" t="n">
        <f aca="false">SUM(G517:R517)</f>
        <v>787</v>
      </c>
    </row>
    <row r="518" customFormat="false" ht="15" hidden="false" customHeight="true" outlineLevel="0" collapsed="false">
      <c r="A518" s="413"/>
      <c r="B518" s="457"/>
      <c r="C518" s="225"/>
      <c r="D518" s="456"/>
      <c r="E518" s="248"/>
      <c r="F518" s="274" t="s">
        <v>36</v>
      </c>
      <c r="G518" s="60" t="n">
        <v>70</v>
      </c>
      <c r="H518" s="60" t="n">
        <v>124</v>
      </c>
      <c r="I518" s="60" t="n">
        <v>41</v>
      </c>
      <c r="J518" s="60" t="n">
        <v>36</v>
      </c>
      <c r="K518" s="60" t="n">
        <v>105</v>
      </c>
      <c r="L518" s="60" t="n">
        <v>2</v>
      </c>
      <c r="M518" s="60" t="n">
        <v>6</v>
      </c>
      <c r="N518" s="60" t="n">
        <v>1</v>
      </c>
      <c r="O518" s="60" t="n">
        <v>1</v>
      </c>
      <c r="P518" s="60" t="n">
        <v>3</v>
      </c>
      <c r="Q518" s="60" t="n">
        <v>9</v>
      </c>
      <c r="R518" s="60" t="n">
        <v>0</v>
      </c>
      <c r="S518" s="279" t="n">
        <f aca="false">SUM(G518:R518)</f>
        <v>398</v>
      </c>
    </row>
    <row r="519" customFormat="false" ht="15" hidden="false" customHeight="true" outlineLevel="0" collapsed="false">
      <c r="A519" s="413"/>
      <c r="B519" s="457"/>
      <c r="C519" s="225"/>
      <c r="D519" s="456"/>
      <c r="E519" s="248"/>
      <c r="F519" s="388" t="s">
        <v>38</v>
      </c>
      <c r="G519" s="339" t="n">
        <v>0</v>
      </c>
      <c r="H519" s="339" t="n">
        <v>0</v>
      </c>
      <c r="I519" s="339" t="n">
        <v>0</v>
      </c>
      <c r="J519" s="339" t="n">
        <v>0</v>
      </c>
      <c r="K519" s="339" t="n">
        <v>0</v>
      </c>
      <c r="L519" s="339" t="n">
        <v>5</v>
      </c>
      <c r="M519" s="339" t="n">
        <v>0</v>
      </c>
      <c r="N519" s="339" t="n">
        <v>0</v>
      </c>
      <c r="O519" s="339" t="n">
        <v>2</v>
      </c>
      <c r="P519" s="339" t="n">
        <v>25</v>
      </c>
      <c r="Q519" s="339" t="n">
        <v>42</v>
      </c>
      <c r="R519" s="339" t="n">
        <v>34</v>
      </c>
      <c r="S519" s="236" t="n">
        <f aca="false">SUM(G519:R519)</f>
        <v>108</v>
      </c>
    </row>
    <row r="520" customFormat="false" ht="15.75" hidden="false" customHeight="true" outlineLevel="0" collapsed="false">
      <c r="A520" s="413"/>
      <c r="B520" s="457"/>
      <c r="C520" s="225"/>
      <c r="D520" s="456"/>
      <c r="E520" s="248"/>
      <c r="F520" s="284" t="s">
        <v>22</v>
      </c>
      <c r="G520" s="314" t="n">
        <f aca="false">SUM(G517:G519)</f>
        <v>165</v>
      </c>
      <c r="H520" s="314" t="n">
        <f aca="false">SUM(H517:H519)</f>
        <v>272</v>
      </c>
      <c r="I520" s="314" t="n">
        <f aca="false">SUM(I517:I519)</f>
        <v>160</v>
      </c>
      <c r="J520" s="314" t="n">
        <f aca="false">SUM(J517:J519)</f>
        <v>116</v>
      </c>
      <c r="K520" s="314" t="n">
        <f aca="false">SUM(K517:K519)</f>
        <v>226</v>
      </c>
      <c r="L520" s="314" t="n">
        <f aca="false">SUM(L517:L519)</f>
        <v>77</v>
      </c>
      <c r="M520" s="314" t="n">
        <f aca="false">SUM(M517:M519)</f>
        <v>48</v>
      </c>
      <c r="N520" s="314" t="n">
        <f aca="false">SUM(N517:N519)</f>
        <v>15</v>
      </c>
      <c r="O520" s="314" t="n">
        <f aca="false">SUM(O517:O519)</f>
        <v>18</v>
      </c>
      <c r="P520" s="314" t="n">
        <f aca="false">SUM(P517:P519)</f>
        <v>65</v>
      </c>
      <c r="Q520" s="314" t="n">
        <f aca="false">SUM(Q517:Q519)</f>
        <v>69</v>
      </c>
      <c r="R520" s="314" t="n">
        <f aca="false">SUM(R517:R519)</f>
        <v>62</v>
      </c>
      <c r="S520" s="80" t="n">
        <f aca="false">SUM(S517:S519)</f>
        <v>1293</v>
      </c>
    </row>
    <row r="521" customFormat="false" ht="17.1" hidden="false" customHeight="true" outlineLevel="0" collapsed="false">
      <c r="A521" s="413"/>
      <c r="B521" s="457"/>
      <c r="C521" s="225"/>
      <c r="D521" s="456"/>
      <c r="E521" s="248" t="s">
        <v>24</v>
      </c>
      <c r="F521" s="308" t="s">
        <v>33</v>
      </c>
      <c r="G521" s="209" t="n">
        <v>58</v>
      </c>
      <c r="H521" s="209" t="n">
        <v>108</v>
      </c>
      <c r="I521" s="209" t="n">
        <v>37</v>
      </c>
      <c r="J521" s="209" t="n">
        <v>38</v>
      </c>
      <c r="K521" s="209" t="n">
        <v>105</v>
      </c>
      <c r="L521" s="209" t="n">
        <v>8</v>
      </c>
      <c r="M521" s="209" t="n">
        <v>16</v>
      </c>
      <c r="N521" s="209" t="n">
        <v>11</v>
      </c>
      <c r="O521" s="209" t="n">
        <v>3</v>
      </c>
      <c r="P521" s="209" t="n">
        <v>40</v>
      </c>
      <c r="Q521" s="209" t="n">
        <v>40</v>
      </c>
      <c r="R521" s="209" t="n">
        <v>20</v>
      </c>
      <c r="S521" s="309" t="n">
        <f aca="false">SUM(G521:R521)</f>
        <v>484</v>
      </c>
    </row>
    <row r="522" customFormat="false" ht="17.1" hidden="false" customHeight="true" outlineLevel="0" collapsed="false">
      <c r="A522" s="413"/>
      <c r="B522" s="457"/>
      <c r="C522" s="225"/>
      <c r="D522" s="456"/>
      <c r="E522" s="248"/>
      <c r="F522" s="242" t="s">
        <v>38</v>
      </c>
      <c r="G522" s="69" t="n">
        <v>4</v>
      </c>
      <c r="H522" s="69" t="n">
        <v>0</v>
      </c>
      <c r="I522" s="69" t="n">
        <v>0</v>
      </c>
      <c r="J522" s="69" t="n">
        <v>0</v>
      </c>
      <c r="K522" s="69" t="n">
        <v>0</v>
      </c>
      <c r="L522" s="69" t="n">
        <v>0</v>
      </c>
      <c r="M522" s="69" t="n">
        <v>0</v>
      </c>
      <c r="N522" s="69" t="n">
        <v>0</v>
      </c>
      <c r="O522" s="69" t="n">
        <v>0</v>
      </c>
      <c r="P522" s="69" t="n">
        <v>3</v>
      </c>
      <c r="Q522" s="69" t="n">
        <v>1</v>
      </c>
      <c r="R522" s="69" t="n">
        <v>1</v>
      </c>
      <c r="S522" s="246" t="n">
        <f aca="false">SUM(G522:R522)</f>
        <v>9</v>
      </c>
    </row>
    <row r="523" customFormat="false" ht="17.1" hidden="false" customHeight="true" outlineLevel="0" collapsed="false">
      <c r="A523" s="413"/>
      <c r="B523" s="457"/>
      <c r="C523" s="225"/>
      <c r="D523" s="456"/>
      <c r="E523" s="248"/>
      <c r="F523" s="284" t="s">
        <v>22</v>
      </c>
      <c r="G523" s="313" t="n">
        <f aca="false">SUM(G521:G522)</f>
        <v>62</v>
      </c>
      <c r="H523" s="344" t="n">
        <f aca="false">SUM(H521:H522)</f>
        <v>108</v>
      </c>
      <c r="I523" s="344" t="n">
        <f aca="false">SUM(I521:I522)</f>
        <v>37</v>
      </c>
      <c r="J523" s="344" t="n">
        <f aca="false">SUM(J521:J522)</f>
        <v>38</v>
      </c>
      <c r="K523" s="344" t="n">
        <f aca="false">SUM(K521:K522)</f>
        <v>105</v>
      </c>
      <c r="L523" s="344" t="n">
        <f aca="false">SUM(L521:L522)</f>
        <v>8</v>
      </c>
      <c r="M523" s="344" t="n">
        <f aca="false">SUM(M521:M522)</f>
        <v>16</v>
      </c>
      <c r="N523" s="344" t="n">
        <f aca="false">SUM(N521:N522)</f>
        <v>11</v>
      </c>
      <c r="O523" s="344" t="n">
        <f aca="false">SUM(O521:O522)</f>
        <v>3</v>
      </c>
      <c r="P523" s="344" t="n">
        <f aca="false">SUM(P521:P522)</f>
        <v>43</v>
      </c>
      <c r="Q523" s="344" t="n">
        <f aca="false">SUM(Q521:Q522)</f>
        <v>41</v>
      </c>
      <c r="R523" s="458" t="n">
        <f aca="false">SUM(R521:R522)</f>
        <v>21</v>
      </c>
      <c r="S523" s="80" t="n">
        <f aca="false">SUM(S521:S522)</f>
        <v>493</v>
      </c>
    </row>
    <row r="524" customFormat="false" ht="21" hidden="false" customHeight="true" outlineLevel="0" collapsed="false">
      <c r="A524" s="413"/>
      <c r="B524" s="457"/>
      <c r="C524" s="225"/>
      <c r="D524" s="456"/>
      <c r="E524" s="251" t="s">
        <v>84</v>
      </c>
      <c r="F524" s="251"/>
      <c r="G524" s="426" t="n">
        <f aca="false">SUM(G515:G522)-G520</f>
        <v>1261</v>
      </c>
      <c r="H524" s="252" t="n">
        <f aca="false">SUM(H515:H522)-H520</f>
        <v>1421</v>
      </c>
      <c r="I524" s="252" t="n">
        <f aca="false">SUM(I515:I522)-I520</f>
        <v>937</v>
      </c>
      <c r="J524" s="252" t="n">
        <f aca="false">SUM(J515:J522)-J520</f>
        <v>1012</v>
      </c>
      <c r="K524" s="252" t="n">
        <f aca="false">SUM(K515:K522)-K520</f>
        <v>1214</v>
      </c>
      <c r="L524" s="252" t="n">
        <f aca="false">SUM(L515:L522)-L520</f>
        <v>1068</v>
      </c>
      <c r="M524" s="252" t="n">
        <f aca="false">SUM(M515:M522)-M520</f>
        <v>942</v>
      </c>
      <c r="N524" s="252" t="n">
        <f aca="false">SUM(N515:N522)-N520</f>
        <v>801</v>
      </c>
      <c r="O524" s="252" t="n">
        <f aca="false">SUM(O515:O522)-O520</f>
        <v>1097</v>
      </c>
      <c r="P524" s="252" t="n">
        <f aca="false">SUM(P515:P522)-P520</f>
        <v>1096</v>
      </c>
      <c r="Q524" s="252" t="n">
        <f aca="false">SUM(Q515:Q522)-Q520</f>
        <v>976</v>
      </c>
      <c r="R524" s="451" t="n">
        <f aca="false">SUM(R515:R522)-R520</f>
        <v>748</v>
      </c>
      <c r="S524" s="80" t="n">
        <f aca="false">SUM(G524:R524)</f>
        <v>12573</v>
      </c>
    </row>
    <row r="525" customFormat="false" ht="7.5" hidden="false" customHeight="true" outlineLevel="0" collapsed="false">
      <c r="A525" s="413"/>
      <c r="B525" s="457"/>
      <c r="C525" s="225"/>
      <c r="D525" s="459"/>
      <c r="E525" s="459"/>
      <c r="F525" s="459"/>
      <c r="G525" s="459"/>
      <c r="H525" s="459"/>
      <c r="I525" s="459"/>
      <c r="J525" s="459"/>
      <c r="K525" s="459"/>
      <c r="L525" s="459"/>
      <c r="M525" s="459"/>
      <c r="N525" s="459"/>
      <c r="O525" s="459"/>
      <c r="P525" s="459"/>
      <c r="Q525" s="459"/>
      <c r="R525" s="459"/>
      <c r="S525" s="459"/>
    </row>
    <row r="526" customFormat="false" ht="17.25" hidden="false" customHeight="true" outlineLevel="0" collapsed="false">
      <c r="A526" s="413"/>
      <c r="B526" s="457"/>
      <c r="C526" s="225"/>
      <c r="D526" s="460" t="s">
        <v>138</v>
      </c>
      <c r="E526" s="227" t="s">
        <v>81</v>
      </c>
      <c r="F526" s="227"/>
      <c r="G526" s="60" t="n">
        <v>955</v>
      </c>
      <c r="H526" s="60" t="n">
        <v>890</v>
      </c>
      <c r="I526" s="60" t="n">
        <v>795</v>
      </c>
      <c r="J526" s="60" t="n">
        <v>798</v>
      </c>
      <c r="K526" s="60" t="n">
        <v>846</v>
      </c>
      <c r="L526" s="60" t="n">
        <v>881</v>
      </c>
      <c r="M526" s="60" t="n">
        <v>1031</v>
      </c>
      <c r="N526" s="60" t="n">
        <v>722</v>
      </c>
      <c r="O526" s="60" t="n">
        <v>601</v>
      </c>
      <c r="P526" s="60" t="n">
        <v>881</v>
      </c>
      <c r="Q526" s="60" t="n">
        <v>1018</v>
      </c>
      <c r="R526" s="60" t="n">
        <v>875</v>
      </c>
      <c r="S526" s="231" t="n">
        <f aca="false">SUM(G526:R526)</f>
        <v>10293</v>
      </c>
    </row>
    <row r="527" customFormat="false" ht="17.25" hidden="false" customHeight="true" outlineLevel="0" collapsed="false">
      <c r="A527" s="413"/>
      <c r="B527" s="457"/>
      <c r="C527" s="225"/>
      <c r="D527" s="460"/>
      <c r="E527" s="232" t="s">
        <v>82</v>
      </c>
      <c r="F527" s="232"/>
      <c r="G527" s="198" t="n">
        <v>463</v>
      </c>
      <c r="H527" s="339" t="n">
        <v>432</v>
      </c>
      <c r="I527" s="339" t="n">
        <v>434</v>
      </c>
      <c r="J527" s="339" t="n">
        <v>346</v>
      </c>
      <c r="K527" s="339" t="n">
        <v>471</v>
      </c>
      <c r="L527" s="339" t="n">
        <v>449</v>
      </c>
      <c r="M527" s="339" t="n">
        <v>431</v>
      </c>
      <c r="N527" s="339" t="n">
        <v>278</v>
      </c>
      <c r="O527" s="339" t="n">
        <v>274</v>
      </c>
      <c r="P527" s="339" t="n">
        <v>449</v>
      </c>
      <c r="Q527" s="339" t="n">
        <v>474</v>
      </c>
      <c r="R527" s="339" t="n">
        <v>415</v>
      </c>
      <c r="S527" s="236" t="n">
        <f aca="false">SUM(G527:R527)</f>
        <v>4916</v>
      </c>
    </row>
    <row r="528" customFormat="false" ht="15" hidden="false" customHeight="true" outlineLevel="0" collapsed="false">
      <c r="A528" s="413"/>
      <c r="B528" s="457"/>
      <c r="C528" s="225"/>
      <c r="D528" s="460"/>
      <c r="E528" s="461" t="s">
        <v>139</v>
      </c>
      <c r="F528" s="462"/>
      <c r="G528" s="423" t="n">
        <v>20</v>
      </c>
      <c r="H528" s="423" t="n">
        <v>40</v>
      </c>
      <c r="I528" s="423" t="n">
        <v>0</v>
      </c>
      <c r="J528" s="423" t="n">
        <v>60</v>
      </c>
      <c r="K528" s="423" t="n">
        <v>20</v>
      </c>
      <c r="L528" s="423" t="n">
        <v>20</v>
      </c>
      <c r="M528" s="423" t="n">
        <v>20</v>
      </c>
      <c r="N528" s="423" t="n">
        <v>20</v>
      </c>
      <c r="O528" s="423" t="n">
        <v>30</v>
      </c>
      <c r="P528" s="423" t="n">
        <v>0</v>
      </c>
      <c r="Q528" s="423" t="n">
        <v>0</v>
      </c>
      <c r="R528" s="423" t="n">
        <v>0</v>
      </c>
      <c r="S528" s="268" t="n">
        <f aca="false">SUM(G528:R528)</f>
        <v>230</v>
      </c>
    </row>
    <row r="529" customFormat="false" ht="15.75" hidden="false" customHeight="true" outlineLevel="0" collapsed="false">
      <c r="A529" s="413"/>
      <c r="B529" s="457"/>
      <c r="C529" s="225"/>
      <c r="D529" s="460"/>
      <c r="E529" s="248" t="s">
        <v>28</v>
      </c>
      <c r="F529" s="358" t="s">
        <v>33</v>
      </c>
      <c r="G529" s="154" t="n">
        <v>903</v>
      </c>
      <c r="H529" s="156" t="n">
        <v>1823</v>
      </c>
      <c r="I529" s="156" t="n">
        <v>656</v>
      </c>
      <c r="J529" s="156" t="n">
        <v>716</v>
      </c>
      <c r="K529" s="156" t="n">
        <v>1344</v>
      </c>
      <c r="L529" s="156" t="n">
        <v>95</v>
      </c>
      <c r="M529" s="156" t="n">
        <v>520</v>
      </c>
      <c r="N529" s="156" t="n">
        <v>260</v>
      </c>
      <c r="O529" s="156" t="n">
        <v>111</v>
      </c>
      <c r="P529" s="156" t="n">
        <v>554</v>
      </c>
      <c r="Q529" s="156" t="n">
        <v>541</v>
      </c>
      <c r="R529" s="318" t="n">
        <v>217</v>
      </c>
      <c r="S529" s="231" t="n">
        <f aca="false">SUM(G529:R529)</f>
        <v>7740</v>
      </c>
    </row>
    <row r="530" customFormat="false" ht="15.75" hidden="false" customHeight="true" outlineLevel="0" collapsed="false">
      <c r="A530" s="413"/>
      <c r="B530" s="457"/>
      <c r="C530" s="225"/>
      <c r="D530" s="460"/>
      <c r="E530" s="248"/>
      <c r="F530" s="242" t="s">
        <v>38</v>
      </c>
      <c r="G530" s="172" t="n">
        <v>2</v>
      </c>
      <c r="H530" s="69" t="n">
        <v>0</v>
      </c>
      <c r="I530" s="69" t="n">
        <v>0</v>
      </c>
      <c r="J530" s="69" t="n">
        <v>0</v>
      </c>
      <c r="K530" s="69" t="n">
        <v>3</v>
      </c>
      <c r="L530" s="69" t="n">
        <v>2</v>
      </c>
      <c r="M530" s="69" t="n">
        <v>0</v>
      </c>
      <c r="N530" s="69" t="n">
        <v>0</v>
      </c>
      <c r="O530" s="69" t="n">
        <v>0</v>
      </c>
      <c r="P530" s="69" t="n">
        <v>0</v>
      </c>
      <c r="Q530" s="69" t="n">
        <v>0</v>
      </c>
      <c r="R530" s="417" t="n">
        <v>0</v>
      </c>
      <c r="S530" s="246" t="n">
        <f aca="false">SUM(G530:R530)</f>
        <v>7</v>
      </c>
    </row>
    <row r="531" customFormat="false" ht="18" hidden="false" customHeight="true" outlineLevel="0" collapsed="false">
      <c r="A531" s="413"/>
      <c r="B531" s="457"/>
      <c r="C531" s="225"/>
      <c r="D531" s="460"/>
      <c r="E531" s="248"/>
      <c r="F531" s="284" t="s">
        <v>22</v>
      </c>
      <c r="G531" s="313" t="n">
        <f aca="false">SUM(G529:G530)</f>
        <v>905</v>
      </c>
      <c r="H531" s="344" t="n">
        <f aca="false">SUM(H529:H530)</f>
        <v>1823</v>
      </c>
      <c r="I531" s="344" t="n">
        <f aca="false">SUM(I529:I530)</f>
        <v>656</v>
      </c>
      <c r="J531" s="344" t="n">
        <f aca="false">SUM(J529:J530)</f>
        <v>716</v>
      </c>
      <c r="K531" s="344" t="n">
        <f aca="false">SUM(K529:K530)</f>
        <v>1347</v>
      </c>
      <c r="L531" s="344" t="n">
        <f aca="false">SUM(L529:L530)</f>
        <v>97</v>
      </c>
      <c r="M531" s="344" t="n">
        <f aca="false">SUM(M529:M530)</f>
        <v>520</v>
      </c>
      <c r="N531" s="344" t="n">
        <f aca="false">SUM(N529:N530)</f>
        <v>260</v>
      </c>
      <c r="O531" s="344" t="n">
        <f aca="false">SUM(O529:O530)</f>
        <v>111</v>
      </c>
      <c r="P531" s="344" t="n">
        <f aca="false">SUM(P529:P530)</f>
        <v>554</v>
      </c>
      <c r="Q531" s="344" t="n">
        <f aca="false">SUM(Q529:Q530)</f>
        <v>541</v>
      </c>
      <c r="R531" s="344" t="n">
        <f aca="false">SUM(R529:R530)</f>
        <v>217</v>
      </c>
      <c r="S531" s="80" t="n">
        <f aca="false">SUM(S529:S530)</f>
        <v>7747</v>
      </c>
    </row>
    <row r="532" customFormat="false" ht="33" hidden="false" customHeight="true" outlineLevel="0" collapsed="false">
      <c r="A532" s="413"/>
      <c r="B532" s="457"/>
      <c r="C532" s="225"/>
      <c r="D532" s="460"/>
      <c r="E532" s="312" t="s">
        <v>24</v>
      </c>
      <c r="F532" s="249" t="s">
        <v>33</v>
      </c>
      <c r="G532" s="428" t="n">
        <v>677</v>
      </c>
      <c r="H532" s="428" t="n">
        <v>1682</v>
      </c>
      <c r="I532" s="428" t="n">
        <v>423</v>
      </c>
      <c r="J532" s="428" t="n">
        <v>428</v>
      </c>
      <c r="K532" s="428" t="n">
        <v>794</v>
      </c>
      <c r="L532" s="428" t="n">
        <v>50</v>
      </c>
      <c r="M532" s="428" t="n">
        <v>161</v>
      </c>
      <c r="N532" s="428" t="n">
        <v>87</v>
      </c>
      <c r="O532" s="428" t="n">
        <v>71</v>
      </c>
      <c r="P532" s="428" t="n">
        <v>666</v>
      </c>
      <c r="Q532" s="428" t="n">
        <v>603</v>
      </c>
      <c r="R532" s="428" t="n">
        <v>270</v>
      </c>
      <c r="S532" s="80" t="n">
        <f aca="false">SUM(G532:R532)</f>
        <v>5912</v>
      </c>
    </row>
    <row r="533" customFormat="false" ht="15" hidden="false" customHeight="true" outlineLevel="0" collapsed="false">
      <c r="A533" s="413"/>
      <c r="B533" s="457"/>
      <c r="C533" s="225"/>
      <c r="D533" s="460"/>
      <c r="E533" s="251" t="s">
        <v>84</v>
      </c>
      <c r="F533" s="251"/>
      <c r="G533" s="426" t="n">
        <f aca="false">SUM(G526:G532)-G531</f>
        <v>3020</v>
      </c>
      <c r="H533" s="252" t="n">
        <f aca="false">SUM(H526:H532)-H531</f>
        <v>4867</v>
      </c>
      <c r="I533" s="252" t="n">
        <f aca="false">SUM(I526:I532)-I531</f>
        <v>2308</v>
      </c>
      <c r="J533" s="252" t="n">
        <f aca="false">SUM(J526:J532)-J531</f>
        <v>2348</v>
      </c>
      <c r="K533" s="252" t="n">
        <f aca="false">SUM(K526:K532)-K531</f>
        <v>3478</v>
      </c>
      <c r="L533" s="252" t="n">
        <f aca="false">SUM(L526:L532)-L531</f>
        <v>1497</v>
      </c>
      <c r="M533" s="252" t="n">
        <f aca="false">SUM(M526:M532)-M531</f>
        <v>2163</v>
      </c>
      <c r="N533" s="252" t="n">
        <f aca="false">SUM(N526:N532)-N531</f>
        <v>1367</v>
      </c>
      <c r="O533" s="252" t="n">
        <f aca="false">SUM(O526:O532)-O531</f>
        <v>1087</v>
      </c>
      <c r="P533" s="252" t="n">
        <f aca="false">SUM(P526:P532)-P531</f>
        <v>2550</v>
      </c>
      <c r="Q533" s="252" t="n">
        <f aca="false">SUM(Q526:Q532)-Q531</f>
        <v>2636</v>
      </c>
      <c r="R533" s="451" t="n">
        <f aca="false">SUM(R526:R532)-R531</f>
        <v>1777</v>
      </c>
      <c r="S533" s="80" t="n">
        <f aca="false">SUM(G533:R533)</f>
        <v>29098</v>
      </c>
      <c r="U533" s="255"/>
    </row>
    <row r="534" customFormat="false" ht="15" hidden="false" customHeight="true" outlineLevel="0" collapsed="false">
      <c r="B534" s="463"/>
      <c r="C534" s="463"/>
      <c r="D534" s="463"/>
    </row>
    <row r="538" customFormat="false" ht="15" hidden="false" customHeight="true" outlineLevel="0" collapsed="false">
      <c r="G538" s="464"/>
    </row>
  </sheetData>
  <mergeCells count="303">
    <mergeCell ref="B2:B3"/>
    <mergeCell ref="C2:C3"/>
    <mergeCell ref="D2:D3"/>
    <mergeCell ref="E2:F3"/>
    <mergeCell ref="G2:R2"/>
    <mergeCell ref="S2:S3"/>
    <mergeCell ref="B4:B89"/>
    <mergeCell ref="C4:C89"/>
    <mergeCell ref="D4:D9"/>
    <mergeCell ref="E4:F4"/>
    <mergeCell ref="E5:F5"/>
    <mergeCell ref="E6:F6"/>
    <mergeCell ref="E9:F9"/>
    <mergeCell ref="D10:S10"/>
    <mergeCell ref="D11:D23"/>
    <mergeCell ref="E11:F11"/>
    <mergeCell ref="E12:F12"/>
    <mergeCell ref="E13:F13"/>
    <mergeCell ref="E14:E18"/>
    <mergeCell ref="E19:E22"/>
    <mergeCell ref="E23:F23"/>
    <mergeCell ref="D24:S24"/>
    <mergeCell ref="D25:D42"/>
    <mergeCell ref="E25:F25"/>
    <mergeCell ref="E26:F26"/>
    <mergeCell ref="E27:F27"/>
    <mergeCell ref="E28:E34"/>
    <mergeCell ref="E35:E41"/>
    <mergeCell ref="E42:F42"/>
    <mergeCell ref="D43:S43"/>
    <mergeCell ref="D44:D62"/>
    <mergeCell ref="E44:F44"/>
    <mergeCell ref="E45:F45"/>
    <mergeCell ref="E46:F46"/>
    <mergeCell ref="E47:E54"/>
    <mergeCell ref="E55:E61"/>
    <mergeCell ref="E62:F62"/>
    <mergeCell ref="D63:S63"/>
    <mergeCell ref="D64:D81"/>
    <mergeCell ref="E64:F64"/>
    <mergeCell ref="E65:F65"/>
    <mergeCell ref="E66:F66"/>
    <mergeCell ref="E67:E73"/>
    <mergeCell ref="E74:E80"/>
    <mergeCell ref="E81:F81"/>
    <mergeCell ref="D82:S82"/>
    <mergeCell ref="D83:D89"/>
    <mergeCell ref="E83:F83"/>
    <mergeCell ref="E84:F84"/>
    <mergeCell ref="E85:F85"/>
    <mergeCell ref="E86:E88"/>
    <mergeCell ref="E89:F89"/>
    <mergeCell ref="B91:B162"/>
    <mergeCell ref="C91:C162"/>
    <mergeCell ref="D91:D101"/>
    <mergeCell ref="E91:F91"/>
    <mergeCell ref="E92:F92"/>
    <mergeCell ref="E93:F93"/>
    <mergeCell ref="E94:E96"/>
    <mergeCell ref="E97:E100"/>
    <mergeCell ref="E101:F101"/>
    <mergeCell ref="D102:S102"/>
    <mergeCell ref="D103:D106"/>
    <mergeCell ref="E103:F103"/>
    <mergeCell ref="E104:F104"/>
    <mergeCell ref="E106:F106"/>
    <mergeCell ref="D107:S107"/>
    <mergeCell ref="D108:D125"/>
    <mergeCell ref="E108:F108"/>
    <mergeCell ref="E109:F109"/>
    <mergeCell ref="E110:F110"/>
    <mergeCell ref="E111:F111"/>
    <mergeCell ref="E112:E118"/>
    <mergeCell ref="E119:E124"/>
    <mergeCell ref="E125:F125"/>
    <mergeCell ref="D126:S126"/>
    <mergeCell ref="D127:D143"/>
    <mergeCell ref="E127:F127"/>
    <mergeCell ref="E128:F128"/>
    <mergeCell ref="E129:F129"/>
    <mergeCell ref="E130:E135"/>
    <mergeCell ref="E136:E142"/>
    <mergeCell ref="E143:F143"/>
    <mergeCell ref="D144:S144"/>
    <mergeCell ref="D145:D150"/>
    <mergeCell ref="E145:F145"/>
    <mergeCell ref="E146:F146"/>
    <mergeCell ref="E147:F147"/>
    <mergeCell ref="E150:F150"/>
    <mergeCell ref="D151:S151"/>
    <mergeCell ref="D152:D162"/>
    <mergeCell ref="E152:F152"/>
    <mergeCell ref="E153:F153"/>
    <mergeCell ref="E154:F154"/>
    <mergeCell ref="E155:E157"/>
    <mergeCell ref="E158:E161"/>
    <mergeCell ref="E162:F162"/>
    <mergeCell ref="B164:B214"/>
    <mergeCell ref="C164:C183"/>
    <mergeCell ref="D164:D169"/>
    <mergeCell ref="E164:F164"/>
    <mergeCell ref="E165:F165"/>
    <mergeCell ref="E166:F166"/>
    <mergeCell ref="E169:F169"/>
    <mergeCell ref="D170:S170"/>
    <mergeCell ref="D171:D183"/>
    <mergeCell ref="E171:F171"/>
    <mergeCell ref="E172:F172"/>
    <mergeCell ref="E173:F173"/>
    <mergeCell ref="E174:F174"/>
    <mergeCell ref="E175:F175"/>
    <mergeCell ref="E176:E179"/>
    <mergeCell ref="E180:E182"/>
    <mergeCell ref="E183:F183"/>
    <mergeCell ref="D184:S184"/>
    <mergeCell ref="C185:C214"/>
    <mergeCell ref="D185:D199"/>
    <mergeCell ref="E185:F185"/>
    <mergeCell ref="E186:F186"/>
    <mergeCell ref="E187:F187"/>
    <mergeCell ref="E188:F188"/>
    <mergeCell ref="E189:F189"/>
    <mergeCell ref="E190:E194"/>
    <mergeCell ref="E195:E198"/>
    <mergeCell ref="E199:F199"/>
    <mergeCell ref="D201:D214"/>
    <mergeCell ref="E201:F201"/>
    <mergeCell ref="E202:F202"/>
    <mergeCell ref="E203:F203"/>
    <mergeCell ref="E204:F204"/>
    <mergeCell ref="E205:F205"/>
    <mergeCell ref="E206:E209"/>
    <mergeCell ref="E210:E213"/>
    <mergeCell ref="E214:F214"/>
    <mergeCell ref="B216:B357"/>
    <mergeCell ref="C216:C357"/>
    <mergeCell ref="D216:D232"/>
    <mergeCell ref="E216:F216"/>
    <mergeCell ref="E217:F217"/>
    <mergeCell ref="E218:F218"/>
    <mergeCell ref="E219:F219"/>
    <mergeCell ref="E220:F220"/>
    <mergeCell ref="E221:F221"/>
    <mergeCell ref="E222:E226"/>
    <mergeCell ref="E227:E231"/>
    <mergeCell ref="E232:F232"/>
    <mergeCell ref="D233:S233"/>
    <mergeCell ref="D234:D252"/>
    <mergeCell ref="E234:F234"/>
    <mergeCell ref="E235:F235"/>
    <mergeCell ref="E236:F236"/>
    <mergeCell ref="E237:F237"/>
    <mergeCell ref="E238:F238"/>
    <mergeCell ref="E239:F239"/>
    <mergeCell ref="E240:F240"/>
    <mergeCell ref="E241:E245"/>
    <mergeCell ref="E246:E251"/>
    <mergeCell ref="E252:F252"/>
    <mergeCell ref="D253:S253"/>
    <mergeCell ref="D254:D268"/>
    <mergeCell ref="E254:F254"/>
    <mergeCell ref="E255:F255"/>
    <mergeCell ref="E256:E260"/>
    <mergeCell ref="E261:E267"/>
    <mergeCell ref="E268:F268"/>
    <mergeCell ref="D269:S269"/>
    <mergeCell ref="D270:D283"/>
    <mergeCell ref="E270:F270"/>
    <mergeCell ref="E271:F271"/>
    <mergeCell ref="E272:F272"/>
    <mergeCell ref="E273:E277"/>
    <mergeCell ref="E278:E282"/>
    <mergeCell ref="E283:F283"/>
    <mergeCell ref="D284:S284"/>
    <mergeCell ref="D285:D303"/>
    <mergeCell ref="E285:F285"/>
    <mergeCell ref="E286:F286"/>
    <mergeCell ref="E287:F287"/>
    <mergeCell ref="E288:F288"/>
    <mergeCell ref="E289:E295"/>
    <mergeCell ref="E296:E302"/>
    <mergeCell ref="E303:F303"/>
    <mergeCell ref="D304:S304"/>
    <mergeCell ref="D305:D322"/>
    <mergeCell ref="E305:F305"/>
    <mergeCell ref="E306:F306"/>
    <mergeCell ref="E307:F307"/>
    <mergeCell ref="E308:E314"/>
    <mergeCell ref="E315:E321"/>
    <mergeCell ref="E322:F322"/>
    <mergeCell ref="D323:S323"/>
    <mergeCell ref="D324:D337"/>
    <mergeCell ref="E324:F324"/>
    <mergeCell ref="E325:F325"/>
    <mergeCell ref="E326:F326"/>
    <mergeCell ref="E327:E331"/>
    <mergeCell ref="E332:E336"/>
    <mergeCell ref="E337:F337"/>
    <mergeCell ref="D338:S338"/>
    <mergeCell ref="D339:D357"/>
    <mergeCell ref="E339:F339"/>
    <mergeCell ref="E340:F340"/>
    <mergeCell ref="E341:F341"/>
    <mergeCell ref="E342:F342"/>
    <mergeCell ref="E343:E349"/>
    <mergeCell ref="E350:E356"/>
    <mergeCell ref="E357:F357"/>
    <mergeCell ref="B359:B479"/>
    <mergeCell ref="C359:C479"/>
    <mergeCell ref="D359:D374"/>
    <mergeCell ref="E359:F359"/>
    <mergeCell ref="E360:F360"/>
    <mergeCell ref="E361:F361"/>
    <mergeCell ref="E362:E367"/>
    <mergeCell ref="E368:E373"/>
    <mergeCell ref="E374:F374"/>
    <mergeCell ref="D375:S375"/>
    <mergeCell ref="D376:D386"/>
    <mergeCell ref="E376:F376"/>
    <mergeCell ref="E377:F377"/>
    <mergeCell ref="E378:F378"/>
    <mergeCell ref="E379:E382"/>
    <mergeCell ref="E383:E385"/>
    <mergeCell ref="E386:F386"/>
    <mergeCell ref="D387:S387"/>
    <mergeCell ref="D388:D405"/>
    <mergeCell ref="E388:F388"/>
    <mergeCell ref="E389:F389"/>
    <mergeCell ref="E390:F390"/>
    <mergeCell ref="E391:F391"/>
    <mergeCell ref="E392:F392"/>
    <mergeCell ref="E393:E398"/>
    <mergeCell ref="E399:E404"/>
    <mergeCell ref="E405:F405"/>
    <mergeCell ref="D406:S406"/>
    <mergeCell ref="D407:D424"/>
    <mergeCell ref="E407:F407"/>
    <mergeCell ref="E408:F408"/>
    <mergeCell ref="E409:F409"/>
    <mergeCell ref="E410:E416"/>
    <mergeCell ref="E417:E423"/>
    <mergeCell ref="E424:F424"/>
    <mergeCell ref="D425:S425"/>
    <mergeCell ref="D426:D444"/>
    <mergeCell ref="E426:F426"/>
    <mergeCell ref="E427:F427"/>
    <mergeCell ref="E428:F428"/>
    <mergeCell ref="E429:E436"/>
    <mergeCell ref="E437:E443"/>
    <mergeCell ref="E444:F444"/>
    <mergeCell ref="D445:S445"/>
    <mergeCell ref="D446:D463"/>
    <mergeCell ref="E446:F446"/>
    <mergeCell ref="E447:F447"/>
    <mergeCell ref="E448:F448"/>
    <mergeCell ref="E449:E455"/>
    <mergeCell ref="E456:E462"/>
    <mergeCell ref="E463:F463"/>
    <mergeCell ref="D464:S464"/>
    <mergeCell ref="D465:D479"/>
    <mergeCell ref="E465:F465"/>
    <mergeCell ref="E466:F466"/>
    <mergeCell ref="E467:F467"/>
    <mergeCell ref="E468:E473"/>
    <mergeCell ref="E474:E478"/>
    <mergeCell ref="E479:F479"/>
    <mergeCell ref="B481:B513"/>
    <mergeCell ref="C481:C482"/>
    <mergeCell ref="D481:D482"/>
    <mergeCell ref="E481:F481"/>
    <mergeCell ref="E482:F482"/>
    <mergeCell ref="C484:C498"/>
    <mergeCell ref="D484:D498"/>
    <mergeCell ref="E484:F484"/>
    <mergeCell ref="E485:F485"/>
    <mergeCell ref="E486:F486"/>
    <mergeCell ref="E487:F487"/>
    <mergeCell ref="E488:E492"/>
    <mergeCell ref="E493:E497"/>
    <mergeCell ref="E498:F498"/>
    <mergeCell ref="C500:C513"/>
    <mergeCell ref="D500:D513"/>
    <mergeCell ref="E500:F500"/>
    <mergeCell ref="E501:F501"/>
    <mergeCell ref="E502:F502"/>
    <mergeCell ref="E503:F503"/>
    <mergeCell ref="E504:E508"/>
    <mergeCell ref="E509:E512"/>
    <mergeCell ref="E513:F513"/>
    <mergeCell ref="B515:B533"/>
    <mergeCell ref="C515:C533"/>
    <mergeCell ref="D515:D524"/>
    <mergeCell ref="E515:F515"/>
    <mergeCell ref="E516:F516"/>
    <mergeCell ref="E517:E520"/>
    <mergeCell ref="E521:E523"/>
    <mergeCell ref="E524:F524"/>
    <mergeCell ref="D525:S525"/>
    <mergeCell ref="D526:D533"/>
    <mergeCell ref="E526:F526"/>
    <mergeCell ref="E527:F527"/>
    <mergeCell ref="E529:E531"/>
    <mergeCell ref="E533:F5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D151" colorId="64" zoomScale="85" zoomScaleNormal="85" zoomScalePageLayoutView="100" workbookViewId="0">
      <selection pane="topLeft" activeCell="N103" activeCellId="0" sqref="N103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T107"/>
  <sheetViews>
    <sheetView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X20" activeCellId="0" sqref="X20"/>
    </sheetView>
  </sheetViews>
  <sheetFormatPr defaultRowHeight="13.5" zeroHeight="false" outlineLevelRow="0" outlineLevelCol="0"/>
  <cols>
    <col collapsed="false" customWidth="true" hidden="false" outlineLevel="0" max="1" min="1" style="465" width="2.99"/>
    <col collapsed="false" customWidth="true" hidden="false" outlineLevel="0" max="2" min="2" style="465" width="10.29"/>
    <col collapsed="false" customWidth="true" hidden="false" outlineLevel="0" max="3" min="3" style="465" width="12.29"/>
    <col collapsed="false" customWidth="false" hidden="false" outlineLevel="0" max="4" min="4" style="466" width="11.42"/>
    <col collapsed="false" customWidth="true" hidden="false" outlineLevel="0" max="5" min="5" style="466" width="8.71"/>
    <col collapsed="false" customWidth="true" hidden="false" outlineLevel="0" max="6" min="6" style="466" width="13.86"/>
    <col collapsed="false" customWidth="true" hidden="false" outlineLevel="0" max="7" min="7" style="466" width="7.71"/>
    <col collapsed="false" customWidth="true" hidden="false" outlineLevel="0" max="8" min="8" style="466" width="17.86"/>
    <col collapsed="false" customWidth="true" hidden="false" outlineLevel="0" max="9" min="9" style="466" width="7.71"/>
    <col collapsed="false" customWidth="true" hidden="false" outlineLevel="0" max="10" min="10" style="466" width="23.28"/>
    <col collapsed="false" customWidth="true" hidden="false" outlineLevel="0" max="11" min="11" style="466" width="8.42"/>
    <col collapsed="false" customWidth="true" hidden="false" outlineLevel="0" max="12" min="12" style="466" width="28.42"/>
    <col collapsed="false" customWidth="true" hidden="false" outlineLevel="0" max="13" min="13" style="466" width="7.86"/>
    <col collapsed="false" customWidth="true" hidden="false" outlineLevel="0" max="14" min="14" style="466" width="22.7"/>
    <col collapsed="false" customWidth="true" hidden="false" outlineLevel="0" max="15" min="15" style="466" width="8.29"/>
    <col collapsed="false" customWidth="true" hidden="false" outlineLevel="0" max="16" min="16" style="466" width="23.15"/>
    <col collapsed="false" customWidth="true" hidden="false" outlineLevel="0" max="17" min="17" style="466" width="8.71"/>
    <col collapsed="false" customWidth="true" hidden="false" outlineLevel="0" max="18" min="18" style="467" width="12.71"/>
    <col collapsed="false" customWidth="false" hidden="false" outlineLevel="0" max="249" min="19" style="465" width="11.42"/>
    <col collapsed="false" customWidth="true" hidden="false" outlineLevel="0" max="251" min="250" style="465" width="15.42"/>
    <col collapsed="false" customWidth="true" hidden="false" outlineLevel="0" max="252" min="252" style="465" width="20.71"/>
    <col collapsed="false" customWidth="true" hidden="false" outlineLevel="0" max="253" min="253" style="465" width="26.42"/>
    <col collapsed="false" customWidth="false" hidden="false" outlineLevel="0" max="256" min="254" style="465" width="11.42"/>
    <col collapsed="false" customWidth="true" hidden="false" outlineLevel="0" max="257" min="257" style="465" width="17.29"/>
    <col collapsed="false" customWidth="true" hidden="false" outlineLevel="0" max="258" min="258" style="465" width="18.71"/>
    <col collapsed="false" customWidth="false" hidden="false" outlineLevel="0" max="259" min="259" style="465" width="11.42"/>
    <col collapsed="false" customWidth="true" hidden="false" outlineLevel="0" max="260" min="260" style="465" width="14.15"/>
    <col collapsed="false" customWidth="false" hidden="false" outlineLevel="0" max="505" min="261" style="465" width="11.42"/>
    <col collapsed="false" customWidth="true" hidden="false" outlineLevel="0" max="507" min="506" style="465" width="15.42"/>
    <col collapsed="false" customWidth="true" hidden="false" outlineLevel="0" max="508" min="508" style="465" width="20.71"/>
    <col collapsed="false" customWidth="true" hidden="false" outlineLevel="0" max="509" min="509" style="465" width="26.42"/>
    <col collapsed="false" customWidth="false" hidden="false" outlineLevel="0" max="512" min="510" style="465" width="11.42"/>
    <col collapsed="false" customWidth="true" hidden="false" outlineLevel="0" max="513" min="513" style="465" width="17.29"/>
    <col collapsed="false" customWidth="true" hidden="false" outlineLevel="0" max="514" min="514" style="465" width="18.71"/>
    <col collapsed="false" customWidth="false" hidden="false" outlineLevel="0" max="515" min="515" style="465" width="11.42"/>
    <col collapsed="false" customWidth="true" hidden="false" outlineLevel="0" max="516" min="516" style="465" width="14.15"/>
    <col collapsed="false" customWidth="false" hidden="false" outlineLevel="0" max="761" min="517" style="465" width="11.42"/>
    <col collapsed="false" customWidth="true" hidden="false" outlineLevel="0" max="763" min="762" style="465" width="15.42"/>
    <col collapsed="false" customWidth="true" hidden="false" outlineLevel="0" max="764" min="764" style="465" width="20.71"/>
    <col collapsed="false" customWidth="true" hidden="false" outlineLevel="0" max="765" min="765" style="465" width="26.42"/>
    <col collapsed="false" customWidth="false" hidden="false" outlineLevel="0" max="768" min="766" style="465" width="11.42"/>
    <col collapsed="false" customWidth="true" hidden="false" outlineLevel="0" max="769" min="769" style="465" width="17.29"/>
    <col collapsed="false" customWidth="true" hidden="false" outlineLevel="0" max="770" min="770" style="465" width="18.71"/>
    <col collapsed="false" customWidth="false" hidden="false" outlineLevel="0" max="771" min="771" style="465" width="11.42"/>
    <col collapsed="false" customWidth="true" hidden="false" outlineLevel="0" max="772" min="772" style="465" width="14.15"/>
    <col collapsed="false" customWidth="false" hidden="false" outlineLevel="0" max="1017" min="773" style="465" width="11.42"/>
    <col collapsed="false" customWidth="true" hidden="false" outlineLevel="0" max="1019" min="1018" style="465" width="15.42"/>
    <col collapsed="false" customWidth="true" hidden="false" outlineLevel="0" max="1020" min="1020" style="465" width="20.71"/>
    <col collapsed="false" customWidth="true" hidden="false" outlineLevel="0" max="1021" min="1021" style="465" width="26.42"/>
    <col collapsed="false" customWidth="false" hidden="false" outlineLevel="0" max="1025" min="1022" style="465" width="11.42"/>
  </cols>
  <sheetData>
    <row r="1" customFormat="false" ht="17.25" hidden="false" customHeight="false" outlineLevel="0" collapsed="false">
      <c r="B1" s="127" t="s">
        <v>140</v>
      </c>
    </row>
    <row r="2" customFormat="false" ht="12" hidden="false" customHeight="true" outlineLevel="0" collapsed="false"/>
    <row r="3" customFormat="false" ht="18.75" hidden="false" customHeight="true" outlineLevel="0" collapsed="false">
      <c r="B3" s="468" t="s">
        <v>141</v>
      </c>
      <c r="C3" s="469" t="s">
        <v>17</v>
      </c>
      <c r="D3" s="470" t="s">
        <v>18</v>
      </c>
      <c r="E3" s="471" t="s">
        <v>66</v>
      </c>
      <c r="F3" s="472" t="s">
        <v>64</v>
      </c>
      <c r="G3" s="473" t="s">
        <v>66</v>
      </c>
      <c r="H3" s="472" t="s">
        <v>65</v>
      </c>
      <c r="I3" s="473" t="s">
        <v>66</v>
      </c>
      <c r="J3" s="474" t="s">
        <v>21</v>
      </c>
      <c r="K3" s="474"/>
      <c r="L3" s="474"/>
      <c r="M3" s="474"/>
      <c r="N3" s="474"/>
      <c r="O3" s="474"/>
      <c r="P3" s="474"/>
      <c r="Q3" s="475" t="s">
        <v>66</v>
      </c>
      <c r="R3" s="476" t="s">
        <v>22</v>
      </c>
    </row>
    <row r="4" customFormat="false" ht="18" hidden="false" customHeight="false" outlineLevel="0" collapsed="false">
      <c r="B4" s="468"/>
      <c r="C4" s="469"/>
      <c r="D4" s="470"/>
      <c r="E4" s="471"/>
      <c r="F4" s="472"/>
      <c r="G4" s="473"/>
      <c r="H4" s="472"/>
      <c r="I4" s="473"/>
      <c r="J4" s="477" t="s">
        <v>28</v>
      </c>
      <c r="K4" s="478" t="s">
        <v>66</v>
      </c>
      <c r="L4" s="478" t="s">
        <v>24</v>
      </c>
      <c r="M4" s="479" t="s">
        <v>66</v>
      </c>
      <c r="N4" s="479" t="s">
        <v>29</v>
      </c>
      <c r="O4" s="479" t="s">
        <v>66</v>
      </c>
      <c r="P4" s="480" t="s">
        <v>30</v>
      </c>
      <c r="Q4" s="475"/>
      <c r="R4" s="476"/>
    </row>
    <row r="5" customFormat="false" ht="13.5" hidden="false" customHeight="false" outlineLevel="0" collapsed="false">
      <c r="B5" s="481" t="n">
        <v>2014</v>
      </c>
      <c r="C5" s="482" t="s">
        <v>41</v>
      </c>
      <c r="D5" s="483" t="n">
        <v>565099</v>
      </c>
      <c r="E5" s="484" t="n">
        <f aca="false">D5/$R5</f>
        <v>0.770844274448875</v>
      </c>
      <c r="F5" s="485" t="n">
        <v>5265</v>
      </c>
      <c r="G5" s="486" t="n">
        <f aca="false">F5/$R5</f>
        <v>0.00718191875224222</v>
      </c>
      <c r="H5" s="485" t="n">
        <v>22767</v>
      </c>
      <c r="I5" s="486" t="n">
        <f aca="false">H5/$R5</f>
        <v>0.0310561717440263</v>
      </c>
      <c r="J5" s="483" t="n">
        <v>162727</v>
      </c>
      <c r="K5" s="155" t="n">
        <f aca="false">J5/$R5</f>
        <v>0.221973806798883</v>
      </c>
      <c r="L5" s="487" t="n">
        <v>0</v>
      </c>
      <c r="M5" s="155" t="n">
        <f aca="false">L5/$R5</f>
        <v>0</v>
      </c>
      <c r="N5" s="488" t="n">
        <v>0</v>
      </c>
      <c r="O5" s="159" t="n">
        <f aca="false">N5/$R5</f>
        <v>0</v>
      </c>
      <c r="P5" s="488" t="n">
        <f aca="false">J5+L5+N5</f>
        <v>162727</v>
      </c>
      <c r="Q5" s="158" t="n">
        <f aca="false">P5/$R5</f>
        <v>0.221973806798883</v>
      </c>
      <c r="R5" s="489" t="n">
        <f aca="false">D5+F5+P5</f>
        <v>733091</v>
      </c>
    </row>
    <row r="6" customFormat="false" ht="13.5" hidden="false" customHeight="false" outlineLevel="0" collapsed="false">
      <c r="B6" s="481"/>
      <c r="C6" s="490" t="s">
        <v>42</v>
      </c>
      <c r="D6" s="491" t="n">
        <v>527964</v>
      </c>
      <c r="E6" s="492" t="n">
        <f aca="false">D6/$R6</f>
        <v>0.733800050869154</v>
      </c>
      <c r="F6" s="493" t="n">
        <v>5396</v>
      </c>
      <c r="G6" s="494" t="n">
        <f aca="false">F6/$R6</f>
        <v>0.00749972550115151</v>
      </c>
      <c r="H6" s="493" t="n">
        <v>23800</v>
      </c>
      <c r="I6" s="494" t="n">
        <f aca="false">H6/$R6</f>
        <v>0.033078848578096</v>
      </c>
      <c r="J6" s="491" t="n">
        <v>186133</v>
      </c>
      <c r="K6" s="495" t="n">
        <f aca="false">J6/$R6</f>
        <v>0.258700223629695</v>
      </c>
      <c r="L6" s="496" t="n">
        <v>0</v>
      </c>
      <c r="M6" s="495" t="n">
        <f aca="false">L6/$R6</f>
        <v>0</v>
      </c>
      <c r="N6" s="497" t="n">
        <v>0</v>
      </c>
      <c r="O6" s="498" t="n">
        <f aca="false">N6/$R6</f>
        <v>0</v>
      </c>
      <c r="P6" s="497" t="n">
        <f aca="false">J6+L6+N6</f>
        <v>186133</v>
      </c>
      <c r="Q6" s="499" t="n">
        <f aca="false">P6/$R6</f>
        <v>0.258700223629695</v>
      </c>
      <c r="R6" s="500" t="n">
        <f aca="false">D6+F6+P6</f>
        <v>719493</v>
      </c>
    </row>
    <row r="7" customFormat="false" ht="13.5" hidden="false" customHeight="false" outlineLevel="0" collapsed="false">
      <c r="B7" s="481"/>
      <c r="C7" s="490" t="s">
        <v>43</v>
      </c>
      <c r="D7" s="491" t="n">
        <v>655141</v>
      </c>
      <c r="E7" s="492" t="n">
        <f aca="false">D7/$R7</f>
        <v>0.780031908940456</v>
      </c>
      <c r="F7" s="493" t="n">
        <v>4983</v>
      </c>
      <c r="G7" s="494" t="n">
        <f aca="false">F7/$R7</f>
        <v>0.00593291978711498</v>
      </c>
      <c r="H7" s="493" t="n">
        <v>21703</v>
      </c>
      <c r="I7" s="494" t="n">
        <f aca="false">H7/$R7</f>
        <v>0.0258402886092226</v>
      </c>
      <c r="J7" s="491" t="n">
        <v>179766</v>
      </c>
      <c r="K7" s="495" t="n">
        <f aca="false">J7/$R7</f>
        <v>0.214035171272429</v>
      </c>
      <c r="L7" s="496" t="n">
        <v>0</v>
      </c>
      <c r="M7" s="495" t="n">
        <f aca="false">L7/$R7</f>
        <v>0</v>
      </c>
      <c r="N7" s="497" t="n">
        <v>0</v>
      </c>
      <c r="O7" s="498" t="n">
        <f aca="false">N7/$R7</f>
        <v>0</v>
      </c>
      <c r="P7" s="497" t="n">
        <f aca="false">J7+L7+N7</f>
        <v>179766</v>
      </c>
      <c r="Q7" s="499" t="n">
        <f aca="false">P7/$R7</f>
        <v>0.214035171272429</v>
      </c>
      <c r="R7" s="500" t="n">
        <f aca="false">D7+F7+P7</f>
        <v>839890</v>
      </c>
    </row>
    <row r="8" customFormat="false" ht="13.5" hidden="false" customHeight="false" outlineLevel="0" collapsed="false">
      <c r="B8" s="481"/>
      <c r="C8" s="490" t="s">
        <v>44</v>
      </c>
      <c r="D8" s="491" t="n">
        <v>555991</v>
      </c>
      <c r="E8" s="492" t="n">
        <f aca="false">D8/$R8</f>
        <v>0.777828452474052</v>
      </c>
      <c r="F8" s="493" t="n">
        <v>4715</v>
      </c>
      <c r="G8" s="494" t="n">
        <f aca="false">F8/$R8</f>
        <v>0.00659625992761602</v>
      </c>
      <c r="H8" s="493" t="n">
        <v>20333</v>
      </c>
      <c r="I8" s="494" t="n">
        <f aca="false">H8/$R8</f>
        <v>0.0284457588776705</v>
      </c>
      <c r="J8" s="491" t="n">
        <v>154093</v>
      </c>
      <c r="K8" s="495" t="n">
        <f aca="false">J8/$R8</f>
        <v>0.215575287598332</v>
      </c>
      <c r="L8" s="496" t="n">
        <v>0</v>
      </c>
      <c r="M8" s="495" t="n">
        <f aca="false">L8/$R8</f>
        <v>0</v>
      </c>
      <c r="N8" s="497" t="n">
        <v>0</v>
      </c>
      <c r="O8" s="498" t="n">
        <f aca="false">N8/$R8</f>
        <v>0</v>
      </c>
      <c r="P8" s="497" t="n">
        <f aca="false">J8+L8+N8</f>
        <v>154093</v>
      </c>
      <c r="Q8" s="499" t="n">
        <f aca="false">P8/$R8</f>
        <v>0.215575287598332</v>
      </c>
      <c r="R8" s="500" t="n">
        <f aca="false">D8+F8+P8</f>
        <v>714799</v>
      </c>
    </row>
    <row r="9" customFormat="false" ht="12.75" hidden="false" customHeight="true" outlineLevel="0" collapsed="false">
      <c r="B9" s="481"/>
      <c r="C9" s="490" t="s">
        <v>45</v>
      </c>
      <c r="D9" s="491" t="n">
        <v>607351</v>
      </c>
      <c r="E9" s="492" t="n">
        <f aca="false">D9/$R9</f>
        <v>0.764570369689653</v>
      </c>
      <c r="F9" s="493" t="n">
        <v>5418</v>
      </c>
      <c r="G9" s="494" t="n">
        <f aca="false">F9/$R9</f>
        <v>0.00682050784962656</v>
      </c>
      <c r="H9" s="493" t="n">
        <v>23940</v>
      </c>
      <c r="I9" s="494" t="n">
        <f aca="false">H9/$R9</f>
        <v>0.0301371277076522</v>
      </c>
      <c r="J9" s="491" t="n">
        <v>181600</v>
      </c>
      <c r="K9" s="495" t="n">
        <f aca="false">J9/$R9</f>
        <v>0.22860912246072</v>
      </c>
      <c r="L9" s="496" t="n">
        <v>0</v>
      </c>
      <c r="M9" s="495" t="n">
        <f aca="false">L9/$R9</f>
        <v>0</v>
      </c>
      <c r="N9" s="497" t="n">
        <v>0</v>
      </c>
      <c r="O9" s="498" t="n">
        <f aca="false">N9/$R9</f>
        <v>0</v>
      </c>
      <c r="P9" s="497" t="n">
        <f aca="false">J9+L9+N9</f>
        <v>181600</v>
      </c>
      <c r="Q9" s="499" t="n">
        <f aca="false">P9/$R9</f>
        <v>0.22860912246072</v>
      </c>
      <c r="R9" s="500" t="n">
        <f aca="false">D9+F9+P9</f>
        <v>794369</v>
      </c>
    </row>
    <row r="10" customFormat="false" ht="13.5" hidden="false" customHeight="false" outlineLevel="0" collapsed="false">
      <c r="B10" s="481"/>
      <c r="C10" s="490" t="s">
        <v>46</v>
      </c>
      <c r="D10" s="491" t="n">
        <v>616704</v>
      </c>
      <c r="E10" s="492" t="n">
        <f aca="false">D10/$R10</f>
        <v>0.799640054095616</v>
      </c>
      <c r="F10" s="493" t="n">
        <v>4744</v>
      </c>
      <c r="G10" s="494" t="n">
        <f aca="false">F10/$R10</f>
        <v>0.00615123692505579</v>
      </c>
      <c r="H10" s="493" t="n">
        <v>19146</v>
      </c>
      <c r="I10" s="494" t="n">
        <f aca="false">H10/$R10</f>
        <v>0.024825375667605</v>
      </c>
      <c r="J10" s="491" t="n">
        <v>149779</v>
      </c>
      <c r="K10" s="495" t="n">
        <f aca="false">J10/$R10</f>
        <v>0.194208708979328</v>
      </c>
      <c r="L10" s="496" t="n">
        <v>0</v>
      </c>
      <c r="M10" s="495" t="n">
        <f aca="false">L10/$R10</f>
        <v>0</v>
      </c>
      <c r="N10" s="497" t="n">
        <v>0</v>
      </c>
      <c r="O10" s="498" t="n">
        <f aca="false">N10/$R10</f>
        <v>0</v>
      </c>
      <c r="P10" s="497" t="n">
        <f aca="false">J10+L10+N10</f>
        <v>149779</v>
      </c>
      <c r="Q10" s="499" t="n">
        <f aca="false">P10/$R10</f>
        <v>0.194208708979328</v>
      </c>
      <c r="R10" s="500" t="n">
        <f aca="false">D10+F10+P10</f>
        <v>771227</v>
      </c>
    </row>
    <row r="11" customFormat="false" ht="13.5" hidden="false" customHeight="false" outlineLevel="0" collapsed="false">
      <c r="B11" s="481"/>
      <c r="C11" s="490" t="s">
        <v>47</v>
      </c>
      <c r="D11" s="491" t="n">
        <v>687910</v>
      </c>
      <c r="E11" s="492" t="n">
        <f aca="false">D11/$R11</f>
        <v>0.825544834869432</v>
      </c>
      <c r="F11" s="493" t="n">
        <v>3999</v>
      </c>
      <c r="G11" s="494" t="n">
        <f aca="false">F11/$R11</f>
        <v>0.00479910714285714</v>
      </c>
      <c r="H11" s="493" t="n">
        <v>16072</v>
      </c>
      <c r="I11" s="494" t="n">
        <f aca="false">H11/$R11</f>
        <v>0.0192876344086022</v>
      </c>
      <c r="J11" s="491" t="n">
        <v>141371</v>
      </c>
      <c r="K11" s="495" t="n">
        <f aca="false">J11/$R11</f>
        <v>0.169656057987711</v>
      </c>
      <c r="L11" s="496" t="n">
        <v>0</v>
      </c>
      <c r="M11" s="495" t="n">
        <f aca="false">L11/$R11</f>
        <v>0</v>
      </c>
      <c r="N11" s="497" t="n">
        <v>0</v>
      </c>
      <c r="O11" s="498" t="n">
        <f aca="false">N11/$R11</f>
        <v>0</v>
      </c>
      <c r="P11" s="497" t="n">
        <f aca="false">J11+L11+N11</f>
        <v>141371</v>
      </c>
      <c r="Q11" s="499" t="n">
        <f aca="false">P11/$R11</f>
        <v>0.169656057987711</v>
      </c>
      <c r="R11" s="500" t="n">
        <f aca="false">D11+F11+P11</f>
        <v>833280</v>
      </c>
    </row>
    <row r="12" customFormat="false" ht="13.5" hidden="false" customHeight="false" outlineLevel="0" collapsed="false">
      <c r="B12" s="481"/>
      <c r="C12" s="490" t="s">
        <v>48</v>
      </c>
      <c r="D12" s="491" t="n">
        <v>509086</v>
      </c>
      <c r="E12" s="492" t="n">
        <f aca="false">D12/$R12</f>
        <v>0.859163225250069</v>
      </c>
      <c r="F12" s="493" t="n">
        <v>1141</v>
      </c>
      <c r="G12" s="494" t="n">
        <f aca="false">F12/$R12</f>
        <v>0.00192561814705242</v>
      </c>
      <c r="H12" s="493" t="n">
        <v>9131</v>
      </c>
      <c r="I12" s="494" t="n">
        <f aca="false">H12/$R12</f>
        <v>0.0154100081513897</v>
      </c>
      <c r="J12" s="491" t="n">
        <v>82288</v>
      </c>
      <c r="K12" s="495" t="n">
        <f aca="false">J12/$R12</f>
        <v>0.138874028119763</v>
      </c>
      <c r="L12" s="496" t="n">
        <v>22</v>
      </c>
      <c r="M12" s="495" t="n">
        <f aca="false">L12/$R12</f>
        <v>3.71284831158223E-005</v>
      </c>
      <c r="N12" s="497" t="n">
        <v>0</v>
      </c>
      <c r="O12" s="498" t="n">
        <f aca="false">N12/$R12</f>
        <v>0</v>
      </c>
      <c r="P12" s="497" t="n">
        <f aca="false">J12+L12+N12</f>
        <v>82310</v>
      </c>
      <c r="Q12" s="499" t="n">
        <f aca="false">P12/$R12</f>
        <v>0.138911156602879</v>
      </c>
      <c r="R12" s="500" t="n">
        <f aca="false">D12+F12+P12</f>
        <v>592537</v>
      </c>
    </row>
    <row r="13" customFormat="false" ht="13.5" hidden="false" customHeight="false" outlineLevel="0" collapsed="false">
      <c r="B13" s="481"/>
      <c r="C13" s="490" t="s">
        <v>49</v>
      </c>
      <c r="D13" s="491" t="n">
        <v>614567</v>
      </c>
      <c r="E13" s="492" t="n">
        <f aca="false">D13/$R13</f>
        <v>0.785821967115434</v>
      </c>
      <c r="F13" s="493" t="n">
        <v>4364</v>
      </c>
      <c r="G13" s="494" t="n">
        <f aca="false">F13/$R13</f>
        <v>0.00558007030070237</v>
      </c>
      <c r="H13" s="493" t="n">
        <v>18553</v>
      </c>
      <c r="I13" s="494" t="n">
        <f aca="false">H13/$R13</f>
        <v>0.0237229707353187</v>
      </c>
      <c r="J13" s="491" t="n">
        <v>154739</v>
      </c>
      <c r="K13" s="495" t="n">
        <f aca="false">J13/$R13</f>
        <v>0.197858500976257</v>
      </c>
      <c r="L13" s="496" t="n">
        <v>8399</v>
      </c>
      <c r="M13" s="495" t="n">
        <f aca="false">L13/$R13</f>
        <v>0.0107394616076075</v>
      </c>
      <c r="N13" s="497" t="n">
        <v>0</v>
      </c>
      <c r="O13" s="498" t="n">
        <f aca="false">N13/$R13</f>
        <v>0</v>
      </c>
      <c r="P13" s="497" t="n">
        <f aca="false">J13+L13+N13</f>
        <v>163138</v>
      </c>
      <c r="Q13" s="499" t="n">
        <f aca="false">P13/$R13</f>
        <v>0.208597962583864</v>
      </c>
      <c r="R13" s="500" t="n">
        <f aca="false">D13+F13+P13</f>
        <v>782069</v>
      </c>
    </row>
    <row r="14" customFormat="false" ht="13.5" hidden="false" customHeight="false" outlineLevel="0" collapsed="false">
      <c r="B14" s="481"/>
      <c r="C14" s="490" t="s">
        <v>50</v>
      </c>
      <c r="D14" s="491" t="n">
        <v>665333</v>
      </c>
      <c r="E14" s="492" t="n">
        <f aca="false">D14/$R14</f>
        <v>0.760837943723884</v>
      </c>
      <c r="F14" s="493" t="n">
        <v>5196</v>
      </c>
      <c r="G14" s="494" t="n">
        <f aca="false">F14/$R14</f>
        <v>0.00594185761955187</v>
      </c>
      <c r="H14" s="493" t="n">
        <v>20399</v>
      </c>
      <c r="I14" s="494" t="n">
        <f aca="false">H14/$R14</f>
        <v>0.0233271658162507</v>
      </c>
      <c r="J14" s="491" t="n">
        <v>174033</v>
      </c>
      <c r="K14" s="495" t="n">
        <f aca="false">J14/$R14</f>
        <v>0.199014493283963</v>
      </c>
      <c r="L14" s="496" t="n">
        <v>29912</v>
      </c>
      <c r="M14" s="495" t="n">
        <f aca="false">L14/$R14</f>
        <v>0.0342057053726011</v>
      </c>
      <c r="N14" s="497" t="n">
        <v>0</v>
      </c>
      <c r="O14" s="498" t="n">
        <f aca="false">N14/$R14</f>
        <v>0</v>
      </c>
      <c r="P14" s="497" t="n">
        <f aca="false">J14+L14+N14</f>
        <v>203945</v>
      </c>
      <c r="Q14" s="499" t="n">
        <f aca="false">P14/$R14</f>
        <v>0.233220198656564</v>
      </c>
      <c r="R14" s="500" t="n">
        <f aca="false">D14+F14+P14</f>
        <v>874474</v>
      </c>
    </row>
    <row r="15" customFormat="false" ht="13.5" hidden="false" customHeight="false" outlineLevel="0" collapsed="false">
      <c r="B15" s="481"/>
      <c r="C15" s="490" t="s">
        <v>51</v>
      </c>
      <c r="D15" s="491" t="n">
        <v>610267</v>
      </c>
      <c r="E15" s="492" t="n">
        <f aca="false">D15/$R15</f>
        <v>0.748677199994602</v>
      </c>
      <c r="F15" s="493" t="n">
        <v>4943</v>
      </c>
      <c r="G15" s="494" t="n">
        <f aca="false">F15/$R15</f>
        <v>0.00606408571915787</v>
      </c>
      <c r="H15" s="493" t="n">
        <v>18333</v>
      </c>
      <c r="I15" s="494" t="n">
        <f aca="false">H15/$R15</f>
        <v>0.0224909737991749</v>
      </c>
      <c r="J15" s="491" t="n">
        <v>159692</v>
      </c>
      <c r="K15" s="495" t="n">
        <f aca="false">J15/$R15</f>
        <v>0.195910575897989</v>
      </c>
      <c r="L15" s="496" t="n">
        <v>40225</v>
      </c>
      <c r="M15" s="495" t="n">
        <f aca="false">L15/$R15</f>
        <v>0.0493481383882512</v>
      </c>
      <c r="N15" s="497" t="n">
        <v>0</v>
      </c>
      <c r="O15" s="498" t="n">
        <f aca="false">N15/$R15</f>
        <v>0</v>
      </c>
      <c r="P15" s="497" t="n">
        <f aca="false">J15+L15+N15</f>
        <v>199917</v>
      </c>
      <c r="Q15" s="499" t="n">
        <f aca="false">P15/$R15</f>
        <v>0.24525871428624</v>
      </c>
      <c r="R15" s="500" t="n">
        <f aca="false">D15+F15+P15</f>
        <v>815127</v>
      </c>
    </row>
    <row r="16" customFormat="false" ht="14.25" hidden="false" customHeight="false" outlineLevel="0" collapsed="false">
      <c r="B16" s="481"/>
      <c r="C16" s="501" t="s">
        <v>52</v>
      </c>
      <c r="D16" s="502" t="n">
        <v>620771</v>
      </c>
      <c r="E16" s="503" t="n">
        <f aca="false">D16/$R16</f>
        <v>0.787732473148844</v>
      </c>
      <c r="F16" s="504" t="n">
        <v>4534</v>
      </c>
      <c r="G16" s="505" t="n">
        <f aca="false">F16/$R16</f>
        <v>0.00575345664223499</v>
      </c>
      <c r="H16" s="504" t="n">
        <v>15146</v>
      </c>
      <c r="I16" s="505" t="n">
        <f aca="false">H16/$R16</f>
        <v>0.0192196414431608</v>
      </c>
      <c r="J16" s="502" t="n">
        <v>132463</v>
      </c>
      <c r="K16" s="506" t="n">
        <f aca="false">J16/$R16</f>
        <v>0.168090014821432</v>
      </c>
      <c r="L16" s="507" t="n">
        <v>30280</v>
      </c>
      <c r="M16" s="506" t="n">
        <f aca="false">L16/$R16</f>
        <v>0.0384240553874891</v>
      </c>
      <c r="N16" s="508" t="n">
        <v>0</v>
      </c>
      <c r="O16" s="509" t="n">
        <f aca="false">N16/$R16</f>
        <v>0</v>
      </c>
      <c r="P16" s="508" t="n">
        <f aca="false">J16+L16+N16</f>
        <v>162743</v>
      </c>
      <c r="Q16" s="510" t="n">
        <f aca="false">P16/$R16</f>
        <v>0.206514070208921</v>
      </c>
      <c r="R16" s="511" t="n">
        <f aca="false">D16+F16+P16</f>
        <v>788048</v>
      </c>
    </row>
    <row r="17" s="512" customFormat="true" ht="18" hidden="false" customHeight="false" outlineLevel="0" collapsed="false">
      <c r="B17" s="513" t="s">
        <v>142</v>
      </c>
      <c r="C17" s="513"/>
      <c r="D17" s="514" t="n">
        <f aca="false">SUM(D5:D16)</f>
        <v>7236184</v>
      </c>
      <c r="E17" s="515" t="n">
        <f aca="false">D17/$R17</f>
        <v>0.762688892713713</v>
      </c>
      <c r="F17" s="514" t="n">
        <f aca="false">SUM(F5:F16)</f>
        <v>54698</v>
      </c>
      <c r="G17" s="516" t="n">
        <f aca="false">F17/$R17</f>
        <v>0.0057651321544138</v>
      </c>
      <c r="H17" s="514" t="n">
        <f aca="false">SUM(H5:H16)</f>
        <v>229323</v>
      </c>
      <c r="I17" s="516" t="n">
        <f aca="false">H17/$R17</f>
        <v>0.0241704888852725</v>
      </c>
      <c r="J17" s="517" t="n">
        <f aca="false">SUM(J5:J16)</f>
        <v>1858684</v>
      </c>
      <c r="K17" s="518" t="n">
        <f aca="false">J17/$R17</f>
        <v>0.195904034759853</v>
      </c>
      <c r="L17" s="517" t="n">
        <f aca="false">SUM(L5:L16)</f>
        <v>108838</v>
      </c>
      <c r="M17" s="518" t="n">
        <f aca="false">L17/$R17</f>
        <v>0.011471451486747</v>
      </c>
      <c r="N17" s="517" t="n">
        <f aca="false">SUM(N5:N16)</f>
        <v>0</v>
      </c>
      <c r="O17" s="519" t="n">
        <f aca="false">N17/$R17</f>
        <v>0</v>
      </c>
      <c r="P17" s="517" t="n">
        <f aca="false">SUM(P5:P16)</f>
        <v>1967522</v>
      </c>
      <c r="Q17" s="520" t="n">
        <f aca="false">P17/$R17</f>
        <v>0.2073754862466</v>
      </c>
      <c r="R17" s="121" t="n">
        <f aca="false">D17+F17+H17+P17</f>
        <v>9487727</v>
      </c>
    </row>
    <row r="18" customFormat="false" ht="13.5" hidden="false" customHeight="false" outlineLevel="0" collapsed="false">
      <c r="B18" s="481" t="n">
        <v>2015</v>
      </c>
      <c r="C18" s="482" t="s">
        <v>41</v>
      </c>
      <c r="D18" s="521" t="n">
        <v>565740</v>
      </c>
      <c r="E18" s="522" t="n">
        <f aca="false">D18/$R18</f>
        <v>0.78245607726363</v>
      </c>
      <c r="F18" s="523" t="n">
        <v>4230</v>
      </c>
      <c r="G18" s="524" t="n">
        <f aca="false">F18/$R18</f>
        <v>0.00585037156083211</v>
      </c>
      <c r="H18" s="523" t="n">
        <v>16109</v>
      </c>
      <c r="I18" s="524" t="n">
        <f aca="false">H18/$R18</f>
        <v>0.0222798192608616</v>
      </c>
      <c r="J18" s="521" t="n">
        <v>126564</v>
      </c>
      <c r="K18" s="525" t="n">
        <f aca="false">J18/$R18</f>
        <v>0.175046436459847</v>
      </c>
      <c r="L18" s="526" t="n">
        <v>26497</v>
      </c>
      <c r="M18" s="525" t="n">
        <f aca="false">L18/$R18</f>
        <v>0.0366471147156899</v>
      </c>
      <c r="N18" s="527" t="n">
        <v>0</v>
      </c>
      <c r="O18" s="528" t="n">
        <f aca="false">N18/$R18</f>
        <v>0</v>
      </c>
      <c r="P18" s="527" t="n">
        <f aca="false">J18+L18+N18</f>
        <v>153061</v>
      </c>
      <c r="Q18" s="529" t="n">
        <f aca="false">P18/$R18</f>
        <v>0.211693551175537</v>
      </c>
      <c r="R18" s="530" t="n">
        <f aca="false">D18+F18+P18</f>
        <v>723031</v>
      </c>
    </row>
    <row r="19" customFormat="false" ht="13.5" hidden="false" customHeight="false" outlineLevel="0" collapsed="false">
      <c r="B19" s="481"/>
      <c r="C19" s="490" t="s">
        <v>42</v>
      </c>
      <c r="D19" s="491" t="n">
        <v>524298</v>
      </c>
      <c r="E19" s="492" t="n">
        <f aca="false">D19/$R19</f>
        <v>0.737519236341846</v>
      </c>
      <c r="F19" s="493" t="n">
        <v>4794</v>
      </c>
      <c r="G19" s="494" t="n">
        <f aca="false">F19/$R19</f>
        <v>0.00674362141191233</v>
      </c>
      <c r="H19" s="493" t="n">
        <v>16280</v>
      </c>
      <c r="I19" s="494" t="n">
        <f aca="false">H19/$R19</f>
        <v>0.0229007418827561</v>
      </c>
      <c r="J19" s="491" t="n">
        <v>140272</v>
      </c>
      <c r="K19" s="495" t="n">
        <f aca="false">J19/$R19</f>
        <v>0.197317743573585</v>
      </c>
      <c r="L19" s="496" t="n">
        <v>41530</v>
      </c>
      <c r="M19" s="495" t="n">
        <f aca="false">L19/$R19</f>
        <v>0.0584193986726572</v>
      </c>
      <c r="N19" s="497" t="n">
        <v>0</v>
      </c>
      <c r="O19" s="498" t="n">
        <f aca="false">N19/$R19</f>
        <v>0</v>
      </c>
      <c r="P19" s="497" t="n">
        <f aca="false">J19+L19+N19</f>
        <v>181802</v>
      </c>
      <c r="Q19" s="499" t="n">
        <f aca="false">P19/$R19</f>
        <v>0.255737142246242</v>
      </c>
      <c r="R19" s="500" t="n">
        <f aca="false">D19+F19+P19</f>
        <v>710894</v>
      </c>
    </row>
    <row r="20" customFormat="false" ht="13.5" hidden="false" customHeight="false" outlineLevel="0" collapsed="false">
      <c r="B20" s="481"/>
      <c r="C20" s="490" t="s">
        <v>43</v>
      </c>
      <c r="D20" s="491" t="n">
        <v>649757</v>
      </c>
      <c r="E20" s="492" t="n">
        <f aca="false">D20/$R20</f>
        <v>0.784202192242426</v>
      </c>
      <c r="F20" s="493" t="n">
        <v>4611</v>
      </c>
      <c r="G20" s="494" t="n">
        <f aca="false">F20/$R20</f>
        <v>0.00556509019284106</v>
      </c>
      <c r="H20" s="493" t="n">
        <v>11712</v>
      </c>
      <c r="I20" s="494" t="n">
        <f aca="false">H20/$R20</f>
        <v>0.014135401504783</v>
      </c>
      <c r="J20" s="491" t="n">
        <v>136336</v>
      </c>
      <c r="K20" s="495" t="n">
        <f aca="false">J20/$R20</f>
        <v>0.164546115057727</v>
      </c>
      <c r="L20" s="496" t="n">
        <v>37854</v>
      </c>
      <c r="M20" s="495" t="n">
        <f aca="false">L20/$R20</f>
        <v>0.0456866025070061</v>
      </c>
      <c r="N20" s="497" t="n">
        <v>0</v>
      </c>
      <c r="O20" s="498" t="n">
        <f aca="false">N20/$R20</f>
        <v>0</v>
      </c>
      <c r="P20" s="497" t="n">
        <f aca="false">J20+L20+N20</f>
        <v>174190</v>
      </c>
      <c r="Q20" s="499" t="n">
        <f aca="false">P20/$R20</f>
        <v>0.210232717564733</v>
      </c>
      <c r="R20" s="500" t="n">
        <f aca="false">D20+F20+P20</f>
        <v>828558</v>
      </c>
    </row>
    <row r="21" customFormat="false" ht="13.5" hidden="false" customHeight="false" outlineLevel="0" collapsed="false">
      <c r="B21" s="481"/>
      <c r="C21" s="490" t="s">
        <v>44</v>
      </c>
      <c r="D21" s="491" t="n">
        <v>547179</v>
      </c>
      <c r="E21" s="492" t="n">
        <f aca="false">D21/$R21</f>
        <v>0.77715237713789</v>
      </c>
      <c r="F21" s="493" t="n">
        <v>4027</v>
      </c>
      <c r="G21" s="494" t="n">
        <f aca="false">F21/$R21</f>
        <v>0.00571950426228763</v>
      </c>
      <c r="H21" s="493" t="n">
        <v>8809</v>
      </c>
      <c r="I21" s="494" t="n">
        <f aca="false">H21/$R21</f>
        <v>0.0125113268056846</v>
      </c>
      <c r="J21" s="491" t="n">
        <v>121065</v>
      </c>
      <c r="K21" s="495" t="n">
        <f aca="false">J21/$R21</f>
        <v>0.171947301592712</v>
      </c>
      <c r="L21" s="496" t="n">
        <v>31811</v>
      </c>
      <c r="M21" s="495" t="n">
        <f aca="false">L21/$R21</f>
        <v>0.04518081700711</v>
      </c>
      <c r="N21" s="497" t="n">
        <v>0</v>
      </c>
      <c r="O21" s="498" t="n">
        <f aca="false">N21/$R21</f>
        <v>0</v>
      </c>
      <c r="P21" s="497" t="n">
        <f aca="false">J21+L21+N21</f>
        <v>152876</v>
      </c>
      <c r="Q21" s="499" t="n">
        <f aca="false">P21/$R21</f>
        <v>0.217128118599822</v>
      </c>
      <c r="R21" s="500" t="n">
        <f aca="false">D21+F21+P21</f>
        <v>704082</v>
      </c>
    </row>
    <row r="22" customFormat="false" ht="13.5" hidden="false" customHeight="false" outlineLevel="0" collapsed="false">
      <c r="B22" s="481"/>
      <c r="C22" s="490" t="s">
        <v>45</v>
      </c>
      <c r="D22" s="491" t="n">
        <v>599022</v>
      </c>
      <c r="E22" s="492" t="n">
        <f aca="false">D22/$R22</f>
        <v>0.771472285972599</v>
      </c>
      <c r="F22" s="493" t="n">
        <v>4461</v>
      </c>
      <c r="G22" s="494" t="n">
        <f aca="false">F22/$R22</f>
        <v>0.00574526122199813</v>
      </c>
      <c r="H22" s="493" t="n">
        <v>9853</v>
      </c>
      <c r="I22" s="494" t="n">
        <f aca="false">H22/$R22</f>
        <v>0.0126895446806428</v>
      </c>
      <c r="J22" s="491" t="n">
        <v>136050</v>
      </c>
      <c r="K22" s="495" t="n">
        <f aca="false">J22/$R22</f>
        <v>0.175216944463763</v>
      </c>
      <c r="L22" s="496" t="n">
        <v>36933</v>
      </c>
      <c r="M22" s="495" t="n">
        <f aca="false">L22/$R22</f>
        <v>0.0475655083416402</v>
      </c>
      <c r="N22" s="497" t="n">
        <v>0</v>
      </c>
      <c r="O22" s="498" t="n">
        <f aca="false">N22/$R22</f>
        <v>0</v>
      </c>
      <c r="P22" s="497" t="n">
        <f aca="false">J22+L22+N22</f>
        <v>172983</v>
      </c>
      <c r="Q22" s="499" t="n">
        <f aca="false">P22/$R22</f>
        <v>0.222782452805403</v>
      </c>
      <c r="R22" s="500" t="n">
        <f aca="false">D22+F22+P22</f>
        <v>776466</v>
      </c>
    </row>
    <row r="23" customFormat="false" ht="13.5" hidden="false" customHeight="false" outlineLevel="0" collapsed="false">
      <c r="B23" s="481"/>
      <c r="C23" s="490" t="s">
        <v>46</v>
      </c>
      <c r="D23" s="491" t="n">
        <v>612044</v>
      </c>
      <c r="E23" s="492" t="n">
        <f aca="false">D23/$R23</f>
        <v>0.799374129828878</v>
      </c>
      <c r="F23" s="493" t="n">
        <v>4122</v>
      </c>
      <c r="G23" s="494" t="n">
        <f aca="false">F23/$R23</f>
        <v>0.00538363281586722</v>
      </c>
      <c r="H23" s="493" t="n">
        <v>9072</v>
      </c>
      <c r="I23" s="494" t="n">
        <f aca="false">H23/$R23</f>
        <v>0.0118486940576292</v>
      </c>
      <c r="J23" s="491" t="n">
        <v>128173</v>
      </c>
      <c r="K23" s="495" t="n">
        <f aca="false">J23/$R23</f>
        <v>0.167403291826334</v>
      </c>
      <c r="L23" s="496" t="n">
        <v>21315</v>
      </c>
      <c r="M23" s="495" t="n">
        <f aca="false">L23/$R23</f>
        <v>0.0278389455289204</v>
      </c>
      <c r="N23" s="497" t="n">
        <v>0</v>
      </c>
      <c r="O23" s="498" t="n">
        <f aca="false">N23/$R23</f>
        <v>0</v>
      </c>
      <c r="P23" s="497" t="n">
        <f aca="false">J23+L23+N23</f>
        <v>149488</v>
      </c>
      <c r="Q23" s="499" t="n">
        <f aca="false">P23/$R23</f>
        <v>0.195242237355254</v>
      </c>
      <c r="R23" s="500" t="n">
        <f aca="false">D23+F23+P23</f>
        <v>765654</v>
      </c>
    </row>
    <row r="24" customFormat="false" ht="13.5" hidden="false" customHeight="false" outlineLevel="0" collapsed="false">
      <c r="B24" s="481"/>
      <c r="C24" s="490" t="s">
        <v>47</v>
      </c>
      <c r="D24" s="491" t="n">
        <v>634212</v>
      </c>
      <c r="E24" s="492" t="n">
        <f aca="false">D24/$R24</f>
        <v>0.827619145801498</v>
      </c>
      <c r="F24" s="493" t="n">
        <v>3445</v>
      </c>
      <c r="G24" s="494" t="n">
        <f aca="false">F24/$R24</f>
        <v>0.00449557554459102</v>
      </c>
      <c r="H24" s="493" t="n">
        <v>8703</v>
      </c>
      <c r="I24" s="494" t="n">
        <f aca="false">H24/$R24</f>
        <v>0.0113570374352905</v>
      </c>
      <c r="J24" s="491" t="n">
        <v>115758</v>
      </c>
      <c r="K24" s="495" t="n">
        <f aca="false">J24/$R24</f>
        <v>0.151059168037959</v>
      </c>
      <c r="L24" s="496" t="n">
        <v>12894</v>
      </c>
      <c r="M24" s="495" t="n">
        <f aca="false">L24/$R24</f>
        <v>0.0168261106159526</v>
      </c>
      <c r="N24" s="497" t="n">
        <v>0</v>
      </c>
      <c r="O24" s="498" t="n">
        <f aca="false">N24/$R24</f>
        <v>0</v>
      </c>
      <c r="P24" s="497" t="n">
        <f aca="false">J24+L24+N24</f>
        <v>128652</v>
      </c>
      <c r="Q24" s="499" t="n">
        <f aca="false">P24/$R24</f>
        <v>0.167885278653911</v>
      </c>
      <c r="R24" s="500" t="n">
        <f aca="false">D24+F24+P24</f>
        <v>766309</v>
      </c>
    </row>
    <row r="25" customFormat="false" ht="13.5" hidden="false" customHeight="false" outlineLevel="0" collapsed="false">
      <c r="B25" s="481"/>
      <c r="C25" s="490" t="s">
        <v>48</v>
      </c>
      <c r="D25" s="491" t="n">
        <v>463058</v>
      </c>
      <c r="E25" s="492" t="n">
        <f aca="false">D25/$R25</f>
        <v>0.857465589938355</v>
      </c>
      <c r="F25" s="493" t="n">
        <v>1069</v>
      </c>
      <c r="G25" s="494" t="n">
        <f aca="false">F25/$R25</f>
        <v>0.00197951599074868</v>
      </c>
      <c r="H25" s="493" t="n">
        <v>4485</v>
      </c>
      <c r="I25" s="494" t="n">
        <f aca="false">H25/$R25</f>
        <v>0.00830507878251434</v>
      </c>
      <c r="J25" s="491" t="n">
        <v>68369</v>
      </c>
      <c r="K25" s="495" t="n">
        <f aca="false">J25/$R25</f>
        <v>0.126601991367162</v>
      </c>
      <c r="L25" s="496" t="n">
        <v>7535</v>
      </c>
      <c r="M25" s="495" t="n">
        <f aca="false">L25/$R25</f>
        <v>0.0139529027037337</v>
      </c>
      <c r="N25" s="497" t="n">
        <v>0</v>
      </c>
      <c r="O25" s="498" t="n">
        <f aca="false">N25/$R25</f>
        <v>0</v>
      </c>
      <c r="P25" s="497" t="n">
        <f aca="false">J25+L25+N25</f>
        <v>75904</v>
      </c>
      <c r="Q25" s="499" t="n">
        <f aca="false">P25/$R25</f>
        <v>0.140554894070896</v>
      </c>
      <c r="R25" s="500" t="n">
        <f aca="false">D25+F25+P25</f>
        <v>540031</v>
      </c>
    </row>
    <row r="26" customFormat="false" ht="13.5" hidden="false" customHeight="false" outlineLevel="0" collapsed="false">
      <c r="B26" s="481"/>
      <c r="C26" s="490" t="s">
        <v>49</v>
      </c>
      <c r="D26" s="491" t="n">
        <v>589456</v>
      </c>
      <c r="E26" s="492" t="n">
        <f aca="false">D26/$R26</f>
        <v>0.782413171538476</v>
      </c>
      <c r="F26" s="493" t="n">
        <v>4748</v>
      </c>
      <c r="G26" s="494" t="n">
        <f aca="false">F26/$R26</f>
        <v>0.0063022477308988</v>
      </c>
      <c r="H26" s="493" t="n">
        <v>8653</v>
      </c>
      <c r="I26" s="494" t="n">
        <f aca="false">H26/$R26</f>
        <v>0.0114855411995508</v>
      </c>
      <c r="J26" s="491" t="n">
        <v>118815</v>
      </c>
      <c r="K26" s="495" t="n">
        <f aca="false">J26/$R26</f>
        <v>0.157708838278589</v>
      </c>
      <c r="L26" s="496" t="n">
        <v>40363</v>
      </c>
      <c r="M26" s="495" t="n">
        <f aca="false">L26/$R26</f>
        <v>0.0535757424520363</v>
      </c>
      <c r="N26" s="497" t="n">
        <v>0</v>
      </c>
      <c r="O26" s="498" t="n">
        <f aca="false">N26/$R26</f>
        <v>0</v>
      </c>
      <c r="P26" s="497" t="n">
        <f aca="false">J26+L26+N26</f>
        <v>159178</v>
      </c>
      <c r="Q26" s="499" t="n">
        <f aca="false">P26/$R26</f>
        <v>0.211284580730625</v>
      </c>
      <c r="R26" s="500" t="n">
        <f aca="false">D26+F26+P26</f>
        <v>753382</v>
      </c>
    </row>
    <row r="27" customFormat="false" ht="13.5" hidden="false" customHeight="false" outlineLevel="0" collapsed="false">
      <c r="B27" s="481"/>
      <c r="C27" s="490" t="s">
        <v>50</v>
      </c>
      <c r="D27" s="491" t="n">
        <v>593793</v>
      </c>
      <c r="E27" s="492" t="n">
        <f aca="false">D27/$R27</f>
        <v>0.751416990728028</v>
      </c>
      <c r="F27" s="493" t="n">
        <v>4333</v>
      </c>
      <c r="G27" s="494" t="n">
        <f aca="false">F27/$R27</f>
        <v>0.00548320680914821</v>
      </c>
      <c r="H27" s="493" t="n">
        <v>8779</v>
      </c>
      <c r="I27" s="494" t="n">
        <f aca="false">H27/$R27</f>
        <v>0.0111094097801782</v>
      </c>
      <c r="J27" s="491" t="n">
        <v>127336</v>
      </c>
      <c r="K27" s="495" t="n">
        <f aca="false">J27/$R27</f>
        <v>0.161137692649365</v>
      </c>
      <c r="L27" s="496" t="n">
        <v>64769</v>
      </c>
      <c r="M27" s="495" t="n">
        <f aca="false">L27/$R27</f>
        <v>0.0819621098134596</v>
      </c>
      <c r="N27" s="497" t="n">
        <v>0</v>
      </c>
      <c r="O27" s="498" t="n">
        <f aca="false">N27/$R27</f>
        <v>0</v>
      </c>
      <c r="P27" s="497" t="n">
        <f aca="false">J27+L27+N27</f>
        <v>192105</v>
      </c>
      <c r="Q27" s="499" t="n">
        <f aca="false">P27/$R27</f>
        <v>0.243099802462824</v>
      </c>
      <c r="R27" s="500" t="n">
        <f aca="false">D27+F27+P27</f>
        <v>790231</v>
      </c>
    </row>
    <row r="28" customFormat="false" ht="13.5" hidden="false" customHeight="false" outlineLevel="0" collapsed="false">
      <c r="B28" s="481"/>
      <c r="C28" s="490" t="s">
        <v>51</v>
      </c>
      <c r="D28" s="491" t="n">
        <v>585962</v>
      </c>
      <c r="E28" s="492" t="n">
        <f aca="false">D28/$R28</f>
        <v>0.736262659261679</v>
      </c>
      <c r="F28" s="493" t="n">
        <v>4348</v>
      </c>
      <c r="G28" s="494" t="n">
        <f aca="false">F28/$R28</f>
        <v>0.00546327243485035</v>
      </c>
      <c r="H28" s="493" t="n">
        <v>8673</v>
      </c>
      <c r="I28" s="494" t="n">
        <f aca="false">H28/$R28</f>
        <v>0.0108976453145025</v>
      </c>
      <c r="J28" s="491" t="n">
        <v>130782</v>
      </c>
      <c r="K28" s="495" t="n">
        <f aca="false">J28/$R28</f>
        <v>0.164327896866283</v>
      </c>
      <c r="L28" s="496" t="n">
        <v>74768</v>
      </c>
      <c r="M28" s="495" t="n">
        <f aca="false">L28/$R28</f>
        <v>0.0939461714371874</v>
      </c>
      <c r="N28" s="497" t="n">
        <v>0</v>
      </c>
      <c r="O28" s="498" t="n">
        <f aca="false">N28/$R28</f>
        <v>0</v>
      </c>
      <c r="P28" s="497" t="n">
        <f aca="false">J28+L28+N28</f>
        <v>205550</v>
      </c>
      <c r="Q28" s="499" t="n">
        <f aca="false">P28/$R28</f>
        <v>0.25827406830347</v>
      </c>
      <c r="R28" s="500" t="n">
        <f aca="false">D28+F28+P28</f>
        <v>795860</v>
      </c>
    </row>
    <row r="29" customFormat="false" ht="14.25" hidden="false" customHeight="false" outlineLevel="0" collapsed="false">
      <c r="B29" s="481"/>
      <c r="C29" s="501" t="s">
        <v>52</v>
      </c>
      <c r="D29" s="502" t="n">
        <v>587057</v>
      </c>
      <c r="E29" s="503" t="n">
        <f aca="false">D29/$R29</f>
        <v>0.778670737821684</v>
      </c>
      <c r="F29" s="504" t="n">
        <v>4183</v>
      </c>
      <c r="G29" s="505" t="n">
        <f aca="false">F29/$R29</f>
        <v>0.005548319322158</v>
      </c>
      <c r="H29" s="504" t="n">
        <v>7661</v>
      </c>
      <c r="I29" s="505" t="n">
        <f aca="false">H29/$R29</f>
        <v>0.0101615286461995</v>
      </c>
      <c r="J29" s="502" t="n">
        <v>112200</v>
      </c>
      <c r="K29" s="506" t="n">
        <f aca="false">J29/$R29</f>
        <v>0.148821761402373</v>
      </c>
      <c r="L29" s="507" t="n">
        <v>50482</v>
      </c>
      <c r="M29" s="506" t="n">
        <f aca="false">L29/$R29</f>
        <v>0.0669591814537843</v>
      </c>
      <c r="N29" s="508" t="n">
        <v>0</v>
      </c>
      <c r="O29" s="509" t="n">
        <f aca="false">N29/$R29</f>
        <v>0</v>
      </c>
      <c r="P29" s="508" t="n">
        <f aca="false">J29+L29+N29</f>
        <v>162682</v>
      </c>
      <c r="Q29" s="510" t="n">
        <f aca="false">P29/$R29</f>
        <v>0.215780942856158</v>
      </c>
      <c r="R29" s="511" t="n">
        <f aca="false">D29+F29+P29</f>
        <v>753922</v>
      </c>
    </row>
    <row r="30" s="531" customFormat="true" ht="18" hidden="false" customHeight="false" outlineLevel="0" collapsed="false">
      <c r="B30" s="513" t="s">
        <v>142</v>
      </c>
      <c r="C30" s="513"/>
      <c r="D30" s="514" t="n">
        <f aca="false">SUM(D18:D29)</f>
        <v>6951578</v>
      </c>
      <c r="E30" s="515" t="n">
        <f aca="false">D30/$R30</f>
        <v>0.770069464438012</v>
      </c>
      <c r="F30" s="514" t="n">
        <f aca="false">SUM(F18:F29)</f>
        <v>48371</v>
      </c>
      <c r="G30" s="516" t="n">
        <f aca="false">F30/$R30</f>
        <v>0.00535835605445714</v>
      </c>
      <c r="H30" s="514" t="n">
        <f aca="false">SUM(H18:H29)</f>
        <v>118789</v>
      </c>
      <c r="I30" s="516" t="n">
        <f aca="false">H30/$R30</f>
        <v>0.0131589952110337</v>
      </c>
      <c r="J30" s="517" t="n">
        <f aca="false">SUM(J18:J29)</f>
        <v>1461720</v>
      </c>
      <c r="K30" s="518" t="n">
        <f aca="false">J30/$R30</f>
        <v>0.161923801697734</v>
      </c>
      <c r="L30" s="517" t="n">
        <f aca="false">SUM(L18:L29)</f>
        <v>446751</v>
      </c>
      <c r="M30" s="518" t="n">
        <f aca="false">L30/$R30</f>
        <v>0.0494893825987634</v>
      </c>
      <c r="N30" s="517" t="n">
        <f aca="false">SUM(N18:N29)</f>
        <v>0</v>
      </c>
      <c r="O30" s="519" t="n">
        <f aca="false">N30/$R30</f>
        <v>0</v>
      </c>
      <c r="P30" s="517" t="n">
        <f aca="false">SUM(P18:P29)</f>
        <v>1908471</v>
      </c>
      <c r="Q30" s="520" t="n">
        <f aca="false">P30/$R30</f>
        <v>0.211413184296497</v>
      </c>
      <c r="R30" s="121" t="n">
        <f aca="false">D30+F30+H30+P30</f>
        <v>9027209</v>
      </c>
    </row>
    <row r="31" customFormat="false" ht="13.5" hidden="false" customHeight="false" outlineLevel="0" collapsed="false">
      <c r="B31" s="481" t="n">
        <v>2016</v>
      </c>
      <c r="C31" s="482" t="s">
        <v>41</v>
      </c>
      <c r="D31" s="483" t="n">
        <v>536652</v>
      </c>
      <c r="E31" s="532" t="n">
        <f aca="false">D31/$R31</f>
        <v>0.779009711274659</v>
      </c>
      <c r="F31" s="485" t="n">
        <v>3189</v>
      </c>
      <c r="G31" s="533" t="n">
        <f aca="false">F31/$R31</f>
        <v>0.00462918608195793</v>
      </c>
      <c r="H31" s="485" t="n">
        <v>27627</v>
      </c>
      <c r="I31" s="533" t="n">
        <f aca="false">H31/$R31</f>
        <v>0.040103644994121</v>
      </c>
      <c r="J31" s="483" t="n">
        <v>105701</v>
      </c>
      <c r="K31" s="534" t="n">
        <f aca="false">J31/$R31</f>
        <v>0.153436688005342</v>
      </c>
      <c r="L31" s="487" t="n">
        <v>43348</v>
      </c>
      <c r="M31" s="534" t="n">
        <f aca="false">L31/$R31</f>
        <v>0.0629244146380409</v>
      </c>
      <c r="N31" s="488" t="n">
        <v>0</v>
      </c>
      <c r="O31" s="535" t="n">
        <f aca="false">N31/$R31</f>
        <v>0</v>
      </c>
      <c r="P31" s="488" t="n">
        <f aca="false">J31+L31+N31</f>
        <v>149049</v>
      </c>
      <c r="Q31" s="536" t="n">
        <f aca="false">P31/$R31</f>
        <v>0.216361102643383</v>
      </c>
      <c r="R31" s="489" t="n">
        <f aca="false">D31+F31+P31</f>
        <v>688890</v>
      </c>
    </row>
    <row r="32" customFormat="false" ht="13.5" hidden="false" customHeight="false" outlineLevel="0" collapsed="false">
      <c r="B32" s="481"/>
      <c r="C32" s="490" t="s">
        <v>42</v>
      </c>
      <c r="D32" s="491" t="n">
        <v>524854</v>
      </c>
      <c r="E32" s="492" t="n">
        <f aca="false">D32/$R32</f>
        <v>0.724496162553145</v>
      </c>
      <c r="F32" s="493" t="n">
        <v>4146</v>
      </c>
      <c r="G32" s="494" t="n">
        <f aca="false">F32/$R32</f>
        <v>0.00572304124565181</v>
      </c>
      <c r="H32" s="493" t="n">
        <v>33014</v>
      </c>
      <c r="I32" s="494" t="n">
        <f aca="false">H32/$R32</f>
        <v>0.0455717519739385</v>
      </c>
      <c r="J32" s="491" t="n">
        <v>123805</v>
      </c>
      <c r="K32" s="495" t="n">
        <f aca="false">J32/$R32</f>
        <v>0.170897520843686</v>
      </c>
      <c r="L32" s="496" t="n">
        <v>71635</v>
      </c>
      <c r="M32" s="495" t="n">
        <f aca="false">L32/$R32</f>
        <v>0.0988832753575175</v>
      </c>
      <c r="N32" s="497" t="n">
        <v>0</v>
      </c>
      <c r="O32" s="498" t="n">
        <f aca="false">N32/$R32</f>
        <v>0</v>
      </c>
      <c r="P32" s="497" t="n">
        <f aca="false">J32+L32+N32</f>
        <v>195440</v>
      </c>
      <c r="Q32" s="499" t="n">
        <f aca="false">P32/$R32</f>
        <v>0.269780796201204</v>
      </c>
      <c r="R32" s="500" t="n">
        <f aca="false">D32+F32+P32</f>
        <v>724440</v>
      </c>
    </row>
    <row r="33" customFormat="false" ht="13.5" hidden="false" customHeight="false" outlineLevel="0" collapsed="false">
      <c r="B33" s="481"/>
      <c r="C33" s="490" t="s">
        <v>43</v>
      </c>
      <c r="D33" s="491" t="n">
        <v>602830</v>
      </c>
      <c r="E33" s="492" t="n">
        <f aca="false">D33/$R33</f>
        <v>0.789399939239658</v>
      </c>
      <c r="F33" s="493" t="n">
        <v>3514</v>
      </c>
      <c r="G33" s="494" t="n">
        <f aca="false">F33/$R33</f>
        <v>0.00460154834113789</v>
      </c>
      <c r="H33" s="493" t="n">
        <v>27397</v>
      </c>
      <c r="I33" s="494" t="n">
        <f aca="false">H33/$R33</f>
        <v>0.0358761012812051</v>
      </c>
      <c r="J33" s="491" t="n">
        <v>107892</v>
      </c>
      <c r="K33" s="495" t="n">
        <f aca="false">J33/$R33</f>
        <v>0.141283509852604</v>
      </c>
      <c r="L33" s="496" t="n">
        <v>49420</v>
      </c>
      <c r="M33" s="495" t="n">
        <f aca="false">L33/$R33</f>
        <v>0.0647150025666007</v>
      </c>
      <c r="N33" s="497" t="n">
        <v>0</v>
      </c>
      <c r="O33" s="498" t="n">
        <f aca="false">N33/$R33</f>
        <v>0</v>
      </c>
      <c r="P33" s="497" t="n">
        <f aca="false">J33+L33+N33</f>
        <v>157312</v>
      </c>
      <c r="Q33" s="499" t="n">
        <f aca="false">P33/$R33</f>
        <v>0.205998512419204</v>
      </c>
      <c r="R33" s="500" t="n">
        <f aca="false">D33+F33+P33</f>
        <v>763656</v>
      </c>
    </row>
    <row r="34" customFormat="false" ht="13.5" hidden="false" customHeight="false" outlineLevel="0" collapsed="false">
      <c r="B34" s="481"/>
      <c r="C34" s="490" t="s">
        <v>44</v>
      </c>
      <c r="D34" s="491" t="n">
        <v>536827</v>
      </c>
      <c r="E34" s="492" t="n">
        <f aca="false">D34/$R34</f>
        <v>0.741262845102084</v>
      </c>
      <c r="F34" s="493" t="n">
        <v>3763</v>
      </c>
      <c r="G34" s="494" t="n">
        <f aca="false">F34/$R34</f>
        <v>0.00519603538219788</v>
      </c>
      <c r="H34" s="493" t="n">
        <v>31092</v>
      </c>
      <c r="I34" s="494" t="n">
        <f aca="false">H34/$R34</f>
        <v>0.042932535770209</v>
      </c>
      <c r="J34" s="491" t="n">
        <v>120017</v>
      </c>
      <c r="K34" s="495" t="n">
        <f aca="false">J34/$R34</f>
        <v>0.165722184019464</v>
      </c>
      <c r="L34" s="496" t="n">
        <v>63599</v>
      </c>
      <c r="M34" s="495" t="n">
        <f aca="false">L34/$R34</f>
        <v>0.0878189354962538</v>
      </c>
      <c r="N34" s="497" t="n">
        <v>0</v>
      </c>
      <c r="O34" s="498" t="n">
        <f aca="false">N34/$R34</f>
        <v>0</v>
      </c>
      <c r="P34" s="497" t="n">
        <f aca="false">J34+L34+N34</f>
        <v>183616</v>
      </c>
      <c r="Q34" s="499" t="n">
        <f aca="false">P34/$R34</f>
        <v>0.253541119515718</v>
      </c>
      <c r="R34" s="500" t="n">
        <f aca="false">D34+F34+P34</f>
        <v>724206</v>
      </c>
    </row>
    <row r="35" customFormat="false" ht="13.5" hidden="false" customHeight="false" outlineLevel="0" collapsed="false">
      <c r="B35" s="481"/>
      <c r="C35" s="490" t="s">
        <v>45</v>
      </c>
      <c r="D35" s="491" t="n">
        <v>579220</v>
      </c>
      <c r="E35" s="492" t="n">
        <f aca="false">D35/$R35</f>
        <v>0.746515650252997</v>
      </c>
      <c r="F35" s="493" t="n">
        <v>4058</v>
      </c>
      <c r="G35" s="494" t="n">
        <f aca="false">F35/$R35</f>
        <v>0.00523006890080913</v>
      </c>
      <c r="H35" s="493" t="n">
        <v>33520</v>
      </c>
      <c r="I35" s="494" t="n">
        <f aca="false">H35/$R35</f>
        <v>0.043201554843549</v>
      </c>
      <c r="J35" s="491" t="n">
        <v>128267</v>
      </c>
      <c r="K35" s="495" t="n">
        <f aca="false">J35/$R35</f>
        <v>0.165314255224269</v>
      </c>
      <c r="L35" s="496" t="n">
        <v>64353</v>
      </c>
      <c r="M35" s="495" t="n">
        <f aca="false">L35/$R35</f>
        <v>0.0829400256219245</v>
      </c>
      <c r="N35" s="497" t="n">
        <v>0</v>
      </c>
      <c r="O35" s="498" t="n">
        <f aca="false">N35/$R35</f>
        <v>0</v>
      </c>
      <c r="P35" s="497" t="n">
        <f aca="false">J35+L35+N35</f>
        <v>192620</v>
      </c>
      <c r="Q35" s="499" t="n">
        <f aca="false">P35/$R35</f>
        <v>0.248254280846194</v>
      </c>
      <c r="R35" s="500" t="n">
        <f aca="false">D35+F35+P35</f>
        <v>775898</v>
      </c>
    </row>
    <row r="36" customFormat="false" ht="13.5" hidden="false" customHeight="false" outlineLevel="0" collapsed="false">
      <c r="B36" s="481"/>
      <c r="C36" s="490" t="s">
        <v>46</v>
      </c>
      <c r="D36" s="491" t="n">
        <v>594052</v>
      </c>
      <c r="E36" s="492" t="n">
        <f aca="false">D36/$R36</f>
        <v>0.788649748025893</v>
      </c>
      <c r="F36" s="493" t="n">
        <v>3545</v>
      </c>
      <c r="G36" s="494" t="n">
        <f aca="false">F36/$R36</f>
        <v>0.00470626032191086</v>
      </c>
      <c r="H36" s="493" t="n">
        <v>30136</v>
      </c>
      <c r="I36" s="494" t="n">
        <f aca="false">H36/$R36</f>
        <v>0.040007859255601</v>
      </c>
      <c r="J36" s="491" t="n">
        <v>119386</v>
      </c>
      <c r="K36" s="495" t="n">
        <f aca="false">J36/$R36</f>
        <v>0.158494102903145</v>
      </c>
      <c r="L36" s="496" t="n">
        <v>36269</v>
      </c>
      <c r="M36" s="495" t="n">
        <f aca="false">L36/$R36</f>
        <v>0.0481498887490508</v>
      </c>
      <c r="N36" s="497" t="n">
        <v>0</v>
      </c>
      <c r="O36" s="498" t="n">
        <f aca="false">N36/$R36</f>
        <v>0</v>
      </c>
      <c r="P36" s="497" t="n">
        <f aca="false">J36+L36+N36</f>
        <v>155655</v>
      </c>
      <c r="Q36" s="499" t="n">
        <f aca="false">P36/$R36</f>
        <v>0.206643991652196</v>
      </c>
      <c r="R36" s="500" t="n">
        <f aca="false">D36+F36+P36</f>
        <v>753252</v>
      </c>
    </row>
    <row r="37" customFormat="false" ht="13.5" hidden="false" customHeight="false" outlineLevel="0" collapsed="false">
      <c r="B37" s="481"/>
      <c r="C37" s="490" t="s">
        <v>47</v>
      </c>
      <c r="D37" s="491" t="n">
        <v>602316</v>
      </c>
      <c r="E37" s="492" t="n">
        <f aca="false">D37/$R37</f>
        <v>0.821742653900411</v>
      </c>
      <c r="F37" s="493" t="n">
        <v>3009</v>
      </c>
      <c r="G37" s="494" t="n">
        <f aca="false">F37/$R37</f>
        <v>0.00410519336292965</v>
      </c>
      <c r="H37" s="493" t="n">
        <v>28430</v>
      </c>
      <c r="I37" s="494" t="n">
        <f aca="false">H37/$R37</f>
        <v>0.0387871875400765</v>
      </c>
      <c r="J37" s="491" t="n">
        <v>105179</v>
      </c>
      <c r="K37" s="495" t="n">
        <f aca="false">J37/$R37</f>
        <v>0.143496222239807</v>
      </c>
      <c r="L37" s="496" t="n">
        <v>22470</v>
      </c>
      <c r="M37" s="495" t="n">
        <f aca="false">L37/$R37</f>
        <v>0.0306559304968525</v>
      </c>
      <c r="N37" s="497" t="n">
        <v>0</v>
      </c>
      <c r="O37" s="498" t="n">
        <f aca="false">N37/$R37</f>
        <v>0</v>
      </c>
      <c r="P37" s="497" t="n">
        <f aca="false">J37+L37+N37</f>
        <v>127649</v>
      </c>
      <c r="Q37" s="499" t="n">
        <f aca="false">P37/$R37</f>
        <v>0.174152152736659</v>
      </c>
      <c r="R37" s="500" t="n">
        <f aca="false">D37+F37+P37</f>
        <v>732974</v>
      </c>
    </row>
    <row r="38" customFormat="false" ht="13.5" hidden="false" customHeight="false" outlineLevel="0" collapsed="false">
      <c r="B38" s="481"/>
      <c r="C38" s="490" t="s">
        <v>48</v>
      </c>
      <c r="D38" s="491" t="n">
        <v>454520</v>
      </c>
      <c r="E38" s="492" t="n">
        <f aca="false">D38/$R38</f>
        <v>0.845333943360468</v>
      </c>
      <c r="F38" s="493" t="n">
        <v>1050</v>
      </c>
      <c r="G38" s="494" t="n">
        <f aca="false">F38/$R38</f>
        <v>0.00195283076768567</v>
      </c>
      <c r="H38" s="493" t="n">
        <v>23083</v>
      </c>
      <c r="I38" s="494" t="n">
        <f aca="false">H38/$R38</f>
        <v>0.0429306596290366</v>
      </c>
      <c r="J38" s="491" t="n">
        <v>68134</v>
      </c>
      <c r="K38" s="495" t="n">
        <f aca="false">J38/$R38</f>
        <v>0.12671825859571</v>
      </c>
      <c r="L38" s="496" t="n">
        <v>13977</v>
      </c>
      <c r="M38" s="495" t="n">
        <f aca="false">L38/$R38</f>
        <v>0.0259949672761359</v>
      </c>
      <c r="N38" s="497" t="n">
        <v>0</v>
      </c>
      <c r="O38" s="498" t="n">
        <f aca="false">N38/$R38</f>
        <v>0</v>
      </c>
      <c r="P38" s="497" t="n">
        <f aca="false">J38+L38+N38</f>
        <v>82111</v>
      </c>
      <c r="Q38" s="499" t="n">
        <f aca="false">P38/$R38</f>
        <v>0.152713225871846</v>
      </c>
      <c r="R38" s="500" t="n">
        <f aca="false">D38+F38+P38</f>
        <v>537681</v>
      </c>
    </row>
    <row r="39" customFormat="false" ht="13.5" hidden="false" customHeight="false" outlineLevel="0" collapsed="false">
      <c r="B39" s="481"/>
      <c r="C39" s="490" t="s">
        <v>49</v>
      </c>
      <c r="D39" s="491" t="n">
        <v>554538</v>
      </c>
      <c r="E39" s="492" t="n">
        <f aca="false">D39/$R39</f>
        <v>0.757160100055708</v>
      </c>
      <c r="F39" s="493" t="n">
        <v>3773</v>
      </c>
      <c r="G39" s="494" t="n">
        <f aca="false">F39/$R39</f>
        <v>0.00515161279751827</v>
      </c>
      <c r="H39" s="493" t="n">
        <v>31188</v>
      </c>
      <c r="I39" s="494" t="n">
        <f aca="false">H39/$R39</f>
        <v>0.0425837529628942</v>
      </c>
      <c r="J39" s="491" t="n">
        <v>111332</v>
      </c>
      <c r="K39" s="495" t="n">
        <f aca="false">J39/$R39</f>
        <v>0.152011491114048</v>
      </c>
      <c r="L39" s="496" t="n">
        <v>62749</v>
      </c>
      <c r="M39" s="495" t="n">
        <f aca="false">L39/$R39</f>
        <v>0.0856767960327256</v>
      </c>
      <c r="N39" s="497" t="n">
        <v>0</v>
      </c>
      <c r="O39" s="498" t="n">
        <f aca="false">N39/$R39</f>
        <v>0</v>
      </c>
      <c r="P39" s="497" t="n">
        <f aca="false">J39+L39+N39</f>
        <v>174081</v>
      </c>
      <c r="Q39" s="499" t="n">
        <f aca="false">P39/$R39</f>
        <v>0.237688287146774</v>
      </c>
      <c r="R39" s="500" t="n">
        <f aca="false">D39+F39+P39</f>
        <v>732392</v>
      </c>
    </row>
    <row r="40" customFormat="false" ht="13.5" hidden="false" customHeight="false" outlineLevel="0" collapsed="false">
      <c r="B40" s="481"/>
      <c r="C40" s="490" t="s">
        <v>50</v>
      </c>
      <c r="D40" s="491" t="n">
        <v>557400</v>
      </c>
      <c r="E40" s="492" t="n">
        <f aca="false">D40/$R40</f>
        <v>0.73041769041769</v>
      </c>
      <c r="F40" s="493" t="n">
        <v>3837</v>
      </c>
      <c r="G40" s="494" t="n">
        <f aca="false">F40/$R40</f>
        <v>0.00502800982800983</v>
      </c>
      <c r="H40" s="493" t="n">
        <v>33590</v>
      </c>
      <c r="I40" s="494" t="n">
        <f aca="false">H40/$R40</f>
        <v>0.04401638001638</v>
      </c>
      <c r="J40" s="491" t="n">
        <v>118104</v>
      </c>
      <c r="K40" s="495" t="n">
        <f aca="false">J40/$R40</f>
        <v>0.154763636363636</v>
      </c>
      <c r="L40" s="496" t="n">
        <v>83784</v>
      </c>
      <c r="M40" s="495" t="n">
        <f aca="false">L40/$R40</f>
        <v>0.109790663390663</v>
      </c>
      <c r="N40" s="497" t="n">
        <v>0</v>
      </c>
      <c r="O40" s="498" t="n">
        <f aca="false">N40/$R40</f>
        <v>0</v>
      </c>
      <c r="P40" s="497" t="n">
        <f aca="false">J40+L40+N40</f>
        <v>201888</v>
      </c>
      <c r="Q40" s="499" t="n">
        <f aca="false">P40/$R40</f>
        <v>0.2645542997543</v>
      </c>
      <c r="R40" s="500" t="n">
        <f aca="false">D40+F40+P40</f>
        <v>763125</v>
      </c>
    </row>
    <row r="41" customFormat="false" ht="13.5" hidden="false" customHeight="false" outlineLevel="0" collapsed="false">
      <c r="B41" s="481"/>
      <c r="C41" s="490" t="s">
        <v>51</v>
      </c>
      <c r="D41" s="491" t="n">
        <v>556462</v>
      </c>
      <c r="E41" s="492" t="n">
        <f aca="false">D41/$R41</f>
        <v>0.719125256524908</v>
      </c>
      <c r="F41" s="493" t="n">
        <v>3818</v>
      </c>
      <c r="G41" s="494" t="n">
        <f aca="false">F41/$R41</f>
        <v>0.00493406599087107</v>
      </c>
      <c r="H41" s="493" t="n">
        <v>34517</v>
      </c>
      <c r="I41" s="494" t="n">
        <f aca="false">H41/$R41</f>
        <v>0.0446069030400463</v>
      </c>
      <c r="J41" s="491" t="n">
        <v>120923</v>
      </c>
      <c r="K41" s="495" t="n">
        <f aca="false">J41/$R41</f>
        <v>0.156270838610294</v>
      </c>
      <c r="L41" s="496" t="n">
        <v>90198</v>
      </c>
      <c r="M41" s="495" t="n">
        <f aca="false">L41/$R41</f>
        <v>0.116564401321265</v>
      </c>
      <c r="N41" s="497" t="n">
        <v>2403</v>
      </c>
      <c r="O41" s="498" t="n">
        <f aca="false">N41/$R41</f>
        <v>0.00310543755266191</v>
      </c>
      <c r="P41" s="497" t="n">
        <f aca="false">J41+L41+N41</f>
        <v>213524</v>
      </c>
      <c r="Q41" s="499" t="n">
        <f aca="false">P41/$R41</f>
        <v>0.275940677484221</v>
      </c>
      <c r="R41" s="500" t="n">
        <f aca="false">D41+F41+P41</f>
        <v>773804</v>
      </c>
    </row>
    <row r="42" customFormat="false" ht="14.25" hidden="false" customHeight="false" outlineLevel="0" collapsed="false">
      <c r="B42" s="481"/>
      <c r="C42" s="501" t="s">
        <v>52</v>
      </c>
      <c r="D42" s="502" t="n">
        <v>545047</v>
      </c>
      <c r="E42" s="503" t="n">
        <f aca="false">D42/$R42</f>
        <v>0.749277593720358</v>
      </c>
      <c r="F42" s="504" t="n">
        <v>3512</v>
      </c>
      <c r="G42" s="505" t="n">
        <f aca="false">F42/$R42</f>
        <v>0.00482795595452483</v>
      </c>
      <c r="H42" s="504" t="n">
        <v>30171</v>
      </c>
      <c r="I42" s="505" t="n">
        <f aca="false">H42/$R42</f>
        <v>0.0414761557813123</v>
      </c>
      <c r="J42" s="502" t="n">
        <v>96881</v>
      </c>
      <c r="K42" s="506" t="n">
        <f aca="false">J42/$R42</f>
        <v>0.133182574268314</v>
      </c>
      <c r="L42" s="507" t="n">
        <v>58457</v>
      </c>
      <c r="M42" s="506" t="n">
        <f aca="false">L42/$R42</f>
        <v>0.0803609969344129</v>
      </c>
      <c r="N42" s="508" t="n">
        <v>23533</v>
      </c>
      <c r="O42" s="509" t="n">
        <f aca="false">N42/$R42</f>
        <v>0.0323508791223898</v>
      </c>
      <c r="P42" s="508" t="n">
        <f aca="false">J42+L42+N42</f>
        <v>178871</v>
      </c>
      <c r="Q42" s="510" t="n">
        <f aca="false">P42/$R42</f>
        <v>0.245894450325117</v>
      </c>
      <c r="R42" s="511" t="n">
        <f aca="false">D42+F42+P42</f>
        <v>727430</v>
      </c>
    </row>
    <row r="43" s="531" customFormat="true" ht="18" hidden="false" customHeight="false" outlineLevel="0" collapsed="false">
      <c r="B43" s="513" t="s">
        <v>142</v>
      </c>
      <c r="C43" s="513"/>
      <c r="D43" s="514" t="n">
        <f aca="false">SUM(D31:D42)</f>
        <v>6644718</v>
      </c>
      <c r="E43" s="515" t="n">
        <f aca="false">D43/$R43</f>
        <v>0.733290124949332</v>
      </c>
      <c r="F43" s="514" t="n">
        <f aca="false">SUM(F31:F42)</f>
        <v>41214</v>
      </c>
      <c r="G43" s="516" t="n">
        <f aca="false">F43/$R43</f>
        <v>0.00454824707529526</v>
      </c>
      <c r="H43" s="514" t="n">
        <f aca="false">SUM(H31:H42)</f>
        <v>363765</v>
      </c>
      <c r="I43" s="516" t="n">
        <f aca="false">H43/$R43</f>
        <v>0.0401439582992377</v>
      </c>
      <c r="J43" s="517" t="n">
        <f aca="false">SUM(J31:J42)</f>
        <v>1325621</v>
      </c>
      <c r="K43" s="518" t="n">
        <f aca="false">J43/$R43</f>
        <v>0.146291353331392</v>
      </c>
      <c r="L43" s="517" t="n">
        <f aca="false">SUM(L31:L42)</f>
        <v>660259</v>
      </c>
      <c r="M43" s="518" t="n">
        <f aca="false">L43/$R43</f>
        <v>0.0728641011716255</v>
      </c>
      <c r="N43" s="517" t="n">
        <f aca="false">SUM(N31:N42)</f>
        <v>25936</v>
      </c>
      <c r="O43" s="519" t="n">
        <f aca="false">N43/$R43</f>
        <v>0.00286221517311734</v>
      </c>
      <c r="P43" s="517" t="n">
        <f aca="false">SUM(P31:P42)</f>
        <v>2011816</v>
      </c>
      <c r="Q43" s="520" t="n">
        <f aca="false">P43/$R43</f>
        <v>0.222017669676135</v>
      </c>
      <c r="R43" s="121" t="n">
        <f aca="false">D43+F43+H43+P43</f>
        <v>9061513</v>
      </c>
    </row>
    <row r="44" customFormat="false" ht="13.5" hidden="false" customHeight="false" outlineLevel="0" collapsed="false">
      <c r="B44" s="481" t="n">
        <v>2017</v>
      </c>
      <c r="C44" s="482" t="s">
        <v>41</v>
      </c>
      <c r="D44" s="521" t="n">
        <v>521545</v>
      </c>
      <c r="E44" s="522" t="n">
        <f aca="false">D44/$R44</f>
        <v>0.744253049889906</v>
      </c>
      <c r="F44" s="523" t="n">
        <v>3464</v>
      </c>
      <c r="G44" s="524" t="n">
        <f aca="false">F44/$R44</f>
        <v>0.00494318335871043</v>
      </c>
      <c r="H44" s="523" t="n">
        <v>28021</v>
      </c>
      <c r="I44" s="524" t="n">
        <f aca="false">H44/$R44</f>
        <v>0.0399864148078594</v>
      </c>
      <c r="J44" s="521" t="n">
        <v>106561</v>
      </c>
      <c r="K44" s="525" t="n">
        <f aca="false">J44/$R44</f>
        <v>0.152064249967535</v>
      </c>
      <c r="L44" s="526" t="n">
        <v>55765</v>
      </c>
      <c r="M44" s="525" t="n">
        <f aca="false">L44/$R44</f>
        <v>0.0795775461889398</v>
      </c>
      <c r="N44" s="527" t="n">
        <v>13428</v>
      </c>
      <c r="O44" s="528" t="n">
        <f aca="false">N44/$R44</f>
        <v>0.0191619705949087</v>
      </c>
      <c r="P44" s="527" t="n">
        <f aca="false">J44+L44+N44</f>
        <v>175754</v>
      </c>
      <c r="Q44" s="529" t="n">
        <f aca="false">P44/$R44</f>
        <v>0.250803766751384</v>
      </c>
      <c r="R44" s="530" t="n">
        <f aca="false">D44+F44+P44</f>
        <v>700763</v>
      </c>
    </row>
    <row r="45" customFormat="false" ht="13.5" hidden="false" customHeight="false" outlineLevel="0" collapsed="false">
      <c r="B45" s="481"/>
      <c r="C45" s="490" t="s">
        <v>42</v>
      </c>
      <c r="D45" s="491" t="n">
        <v>505416</v>
      </c>
      <c r="E45" s="492" t="n">
        <f aca="false">D45/$R45</f>
        <v>0.70508175704048</v>
      </c>
      <c r="F45" s="493" t="n">
        <v>3889</v>
      </c>
      <c r="G45" s="494" t="n">
        <f aca="false">F45/$R45</f>
        <v>0.0054253584238141</v>
      </c>
      <c r="H45" s="493" t="n">
        <v>30571</v>
      </c>
      <c r="I45" s="494" t="n">
        <f aca="false">H45/$R45</f>
        <v>0.0426481440921627</v>
      </c>
      <c r="J45" s="491" t="n">
        <v>109841</v>
      </c>
      <c r="K45" s="495" t="n">
        <f aca="false">J45/$R45</f>
        <v>0.153233940506599</v>
      </c>
      <c r="L45" s="496" t="n">
        <v>81164</v>
      </c>
      <c r="M45" s="495" t="n">
        <f aca="false">L45/$R45</f>
        <v>0.113228025484816</v>
      </c>
      <c r="N45" s="497" t="n">
        <v>16509</v>
      </c>
      <c r="O45" s="498" t="n">
        <f aca="false">N45/$R45</f>
        <v>0.0230309185442908</v>
      </c>
      <c r="P45" s="497" t="n">
        <f aca="false">J45+L45+N45</f>
        <v>207514</v>
      </c>
      <c r="Q45" s="499" t="n">
        <f aca="false">P45/$R45</f>
        <v>0.289492884535706</v>
      </c>
      <c r="R45" s="500" t="n">
        <f aca="false">D45+F45+P45</f>
        <v>716819</v>
      </c>
    </row>
    <row r="46" customFormat="false" ht="13.5" hidden="false" customHeight="false" outlineLevel="0" collapsed="false">
      <c r="B46" s="481"/>
      <c r="C46" s="490" t="s">
        <v>43</v>
      </c>
      <c r="D46" s="491" t="n">
        <v>665419</v>
      </c>
      <c r="E46" s="492" t="n">
        <f aca="false">D46/$R46</f>
        <v>0.743617022465444</v>
      </c>
      <c r="F46" s="493" t="n">
        <v>4058</v>
      </c>
      <c r="G46" s="494" t="n">
        <f aca="false">F46/$R46</f>
        <v>0.00453488385087407</v>
      </c>
      <c r="H46" s="493" t="n">
        <v>31229</v>
      </c>
      <c r="I46" s="494" t="n">
        <f aca="false">H46/$R46</f>
        <v>0.0348989373531164</v>
      </c>
      <c r="J46" s="491" t="n">
        <v>121453</v>
      </c>
      <c r="K46" s="495" t="n">
        <f aca="false">J46/$R46</f>
        <v>0.135725788156779</v>
      </c>
      <c r="L46" s="496" t="n">
        <v>84343</v>
      </c>
      <c r="M46" s="495" t="n">
        <f aca="false">L46/$R46</f>
        <v>0.0942547335224917</v>
      </c>
      <c r="N46" s="497" t="n">
        <v>19568</v>
      </c>
      <c r="O46" s="498" t="n">
        <f aca="false">N46/$R46</f>
        <v>0.021867572004412</v>
      </c>
      <c r="P46" s="497" t="n">
        <f aca="false">J46+L46+N46</f>
        <v>225364</v>
      </c>
      <c r="Q46" s="499" t="n">
        <f aca="false">P46/$R46</f>
        <v>0.251848093683682</v>
      </c>
      <c r="R46" s="500" t="n">
        <f aca="false">D46+F46+P46</f>
        <v>894841</v>
      </c>
    </row>
    <row r="47" customFormat="false" ht="13.5" hidden="false" customHeight="false" outlineLevel="0" collapsed="false">
      <c r="B47" s="481"/>
      <c r="C47" s="490" t="s">
        <v>44</v>
      </c>
      <c r="D47" s="491" t="n">
        <v>481305</v>
      </c>
      <c r="E47" s="492" t="n">
        <f aca="false">D47/$R47</f>
        <v>0.745964117220386</v>
      </c>
      <c r="F47" s="493" t="n">
        <v>2640</v>
      </c>
      <c r="G47" s="494" t="n">
        <f aca="false">F47/$R47</f>
        <v>0.00409167839407823</v>
      </c>
      <c r="H47" s="493" t="n">
        <v>22932</v>
      </c>
      <c r="I47" s="494" t="n">
        <f aca="false">H47/$R47</f>
        <v>0.0355418064140159</v>
      </c>
      <c r="J47" s="491" t="n">
        <v>91185</v>
      </c>
      <c r="K47" s="495" t="n">
        <f aca="false">J47/$R47</f>
        <v>0.141325641804554</v>
      </c>
      <c r="L47" s="496" t="n">
        <v>53989</v>
      </c>
      <c r="M47" s="495" t="n">
        <f aca="false">L47/$R47</f>
        <v>0.0836763730370793</v>
      </c>
      <c r="N47" s="497" t="n">
        <v>16093</v>
      </c>
      <c r="O47" s="498" t="n">
        <f aca="false">N47/$R47</f>
        <v>0.0249421895439019</v>
      </c>
      <c r="P47" s="497" t="n">
        <f aca="false">J47+L47+N47</f>
        <v>161267</v>
      </c>
      <c r="Q47" s="499" t="n">
        <f aca="false">P47/$R47</f>
        <v>0.249944204385535</v>
      </c>
      <c r="R47" s="500" t="n">
        <f aca="false">D47+F47+P47</f>
        <v>645212</v>
      </c>
    </row>
    <row r="48" customFormat="false" ht="13.5" hidden="false" customHeight="false" outlineLevel="0" collapsed="false">
      <c r="B48" s="481"/>
      <c r="C48" s="490" t="s">
        <v>45</v>
      </c>
      <c r="D48" s="491" t="n">
        <v>583614</v>
      </c>
      <c r="E48" s="492" t="n">
        <f aca="false">D48/$R48</f>
        <v>0.723977263987337</v>
      </c>
      <c r="F48" s="493" t="n">
        <v>3784</v>
      </c>
      <c r="G48" s="494" t="n">
        <f aca="false">F48/$R48</f>
        <v>0.00469407856379059</v>
      </c>
      <c r="H48" s="493" t="n">
        <v>31213</v>
      </c>
      <c r="I48" s="494" t="n">
        <f aca="false">H48/$R48</f>
        <v>0.0387199456161722</v>
      </c>
      <c r="J48" s="491" t="n">
        <v>123141</v>
      </c>
      <c r="K48" s="495" t="n">
        <f aca="false">J48/$R48</f>
        <v>0.152757274953419</v>
      </c>
      <c r="L48" s="496" t="n">
        <v>75451</v>
      </c>
      <c r="M48" s="495" t="n">
        <f aca="false">L48/$R48</f>
        <v>0.0935974951682252</v>
      </c>
      <c r="N48" s="497" t="n">
        <v>20132</v>
      </c>
      <c r="O48" s="498" t="n">
        <f aca="false">N48/$R48</f>
        <v>0.0249738873272284</v>
      </c>
      <c r="P48" s="497" t="n">
        <f aca="false">J48+L48+N48</f>
        <v>218724</v>
      </c>
      <c r="Q48" s="499" t="n">
        <f aca="false">P48/$R48</f>
        <v>0.271328657448873</v>
      </c>
      <c r="R48" s="500" t="n">
        <f aca="false">D48+F48+P48</f>
        <v>806122</v>
      </c>
    </row>
    <row r="49" customFormat="false" ht="13.5" hidden="false" customHeight="false" outlineLevel="0" collapsed="false">
      <c r="B49" s="481"/>
      <c r="C49" s="490" t="s">
        <v>46</v>
      </c>
      <c r="D49" s="491" t="n">
        <v>583483</v>
      </c>
      <c r="E49" s="492" t="n">
        <f aca="false">D49/$R49</f>
        <v>0.763322557983461</v>
      </c>
      <c r="F49" s="493" t="n">
        <v>3038</v>
      </c>
      <c r="G49" s="494" t="n">
        <f aca="false">F49/$R49</f>
        <v>0.00397436417368416</v>
      </c>
      <c r="H49" s="493" t="n">
        <v>27477</v>
      </c>
      <c r="I49" s="494" t="n">
        <f aca="false">H49/$R49</f>
        <v>0.0359458868993811</v>
      </c>
      <c r="J49" s="491" t="n">
        <v>114488</v>
      </c>
      <c r="K49" s="495" t="n">
        <f aca="false">J49/$R49</f>
        <v>0.149775182856074</v>
      </c>
      <c r="L49" s="496" t="n">
        <v>43029</v>
      </c>
      <c r="M49" s="495" t="n">
        <f aca="false">L49/$R49</f>
        <v>0.0562912824323423</v>
      </c>
      <c r="N49" s="497" t="n">
        <v>20361</v>
      </c>
      <c r="O49" s="498" t="n">
        <f aca="false">N49/$R49</f>
        <v>0.0266366125544382</v>
      </c>
      <c r="P49" s="497" t="n">
        <f aca="false">J49+L49+N49</f>
        <v>177878</v>
      </c>
      <c r="Q49" s="499" t="n">
        <f aca="false">P49/$R49</f>
        <v>0.232703077842854</v>
      </c>
      <c r="R49" s="500" t="n">
        <f aca="false">D49+F49+P49</f>
        <v>764399</v>
      </c>
    </row>
    <row r="50" customFormat="false" ht="13.5" hidden="false" customHeight="false" outlineLevel="0" collapsed="false">
      <c r="B50" s="481"/>
      <c r="C50" s="490" t="s">
        <v>47</v>
      </c>
      <c r="D50" s="491" t="n">
        <v>597638</v>
      </c>
      <c r="E50" s="492" t="n">
        <f aca="false">D50/$R50</f>
        <v>0.794552819911483</v>
      </c>
      <c r="F50" s="493" t="n">
        <v>2348</v>
      </c>
      <c r="G50" s="494" t="n">
        <f aca="false">F50/$R50</f>
        <v>0.00312163888700545</v>
      </c>
      <c r="H50" s="493" t="n">
        <v>23093</v>
      </c>
      <c r="I50" s="494" t="n">
        <f aca="false">H50/$R50</f>
        <v>0.0307018768388487</v>
      </c>
      <c r="J50" s="491" t="n">
        <v>103102</v>
      </c>
      <c r="K50" s="495" t="n">
        <f aca="false">J50/$R50</f>
        <v>0.137072918453167</v>
      </c>
      <c r="L50" s="496" t="n">
        <v>29031</v>
      </c>
      <c r="M50" s="495" t="n">
        <f aca="false">L50/$R50</f>
        <v>0.0385963792711478</v>
      </c>
      <c r="N50" s="497" t="n">
        <v>20050</v>
      </c>
      <c r="O50" s="498" t="n">
        <f aca="false">N50/$R50</f>
        <v>0.0266562434771973</v>
      </c>
      <c r="P50" s="497" t="n">
        <f aca="false">J50+L50+N50</f>
        <v>152183</v>
      </c>
      <c r="Q50" s="499" t="n">
        <f aca="false">P50/$R50</f>
        <v>0.202325541201512</v>
      </c>
      <c r="R50" s="500" t="n">
        <f aca="false">D50+F50+P50</f>
        <v>752169</v>
      </c>
    </row>
    <row r="51" customFormat="false" ht="13.5" hidden="false" customHeight="false" outlineLevel="0" collapsed="false">
      <c r="B51" s="481"/>
      <c r="C51" s="490" t="s">
        <v>48</v>
      </c>
      <c r="D51" s="491" t="n">
        <v>448549</v>
      </c>
      <c r="E51" s="492" t="n">
        <f aca="false">D51/$R51</f>
        <v>0.812179735567957</v>
      </c>
      <c r="F51" s="493" t="n">
        <v>827</v>
      </c>
      <c r="G51" s="494" t="n">
        <f aca="false">F51/$R51</f>
        <v>0.00149743426317905</v>
      </c>
      <c r="H51" s="493" t="n">
        <v>16949</v>
      </c>
      <c r="I51" s="494" t="n">
        <f aca="false">H51/$R51</f>
        <v>0.0306892543248147</v>
      </c>
      <c r="J51" s="491" t="n">
        <v>68430</v>
      </c>
      <c r="K51" s="495" t="n">
        <f aca="false">J51/$R51</f>
        <v>0.123904989878286</v>
      </c>
      <c r="L51" s="496" t="n">
        <v>19534</v>
      </c>
      <c r="M51" s="495" t="n">
        <f aca="false">L51/$R51</f>
        <v>0.0353698680736875</v>
      </c>
      <c r="N51" s="497" t="n">
        <v>14938</v>
      </c>
      <c r="O51" s="498" t="n">
        <f aca="false">N51/$R51</f>
        <v>0.0270479722168908</v>
      </c>
      <c r="P51" s="497" t="n">
        <f aca="false">J51+L51+N51</f>
        <v>102902</v>
      </c>
      <c r="Q51" s="499" t="n">
        <f aca="false">P51/$R51</f>
        <v>0.186322830168864</v>
      </c>
      <c r="R51" s="500" t="n">
        <f aca="false">D51+F51+P51</f>
        <v>552278</v>
      </c>
    </row>
    <row r="52" customFormat="false" ht="13.5" hidden="false" customHeight="false" outlineLevel="0" collapsed="false">
      <c r="B52" s="481"/>
      <c r="C52" s="490" t="s">
        <v>49</v>
      </c>
      <c r="D52" s="491" t="n">
        <v>570408</v>
      </c>
      <c r="E52" s="492" t="n">
        <f aca="false">D52/$R52</f>
        <v>0.744067372111953</v>
      </c>
      <c r="F52" s="493" t="n">
        <v>3047</v>
      </c>
      <c r="G52" s="494" t="n">
        <f aca="false">F52/$R52</f>
        <v>0.0039746519733684</v>
      </c>
      <c r="H52" s="493" t="n">
        <v>27710</v>
      </c>
      <c r="I52" s="494" t="n">
        <f aca="false">H52/$R52</f>
        <v>0.0361462442343414</v>
      </c>
      <c r="J52" s="491" t="n">
        <v>104294</v>
      </c>
      <c r="K52" s="495" t="n">
        <f aca="false">J52/$R52</f>
        <v>0.136046062655229</v>
      </c>
      <c r="L52" s="496" t="n">
        <v>66769</v>
      </c>
      <c r="M52" s="495" t="n">
        <f aca="false">L52/$R52</f>
        <v>0.0870966647882621</v>
      </c>
      <c r="N52" s="497" t="n">
        <v>22090</v>
      </c>
      <c r="O52" s="498" t="n">
        <f aca="false">N52/$R52</f>
        <v>0.0288152484711874</v>
      </c>
      <c r="P52" s="497" t="n">
        <f aca="false">J52+L52+N52</f>
        <v>193153</v>
      </c>
      <c r="Q52" s="499" t="n">
        <f aca="false">P52/$R52</f>
        <v>0.251957975914679</v>
      </c>
      <c r="R52" s="500" t="n">
        <f aca="false">D52+F52+P52</f>
        <v>766608</v>
      </c>
    </row>
    <row r="53" customFormat="false" ht="13.5" hidden="false" customHeight="false" outlineLevel="0" collapsed="false">
      <c r="B53" s="481"/>
      <c r="C53" s="490" t="s">
        <v>50</v>
      </c>
      <c r="D53" s="491" t="n">
        <v>565636</v>
      </c>
      <c r="E53" s="492" t="n">
        <f aca="false">D53/$R53</f>
        <v>0.706807336033259</v>
      </c>
      <c r="F53" s="493" t="n">
        <v>3290</v>
      </c>
      <c r="G53" s="494" t="n">
        <f aca="false">F53/$R53</f>
        <v>0.00411111763669466</v>
      </c>
      <c r="H53" s="493" t="n">
        <v>33225</v>
      </c>
      <c r="I53" s="494" t="n">
        <f aca="false">H53/$R53</f>
        <v>0.041517289811301</v>
      </c>
      <c r="J53" s="491" t="n">
        <v>115459</v>
      </c>
      <c r="K53" s="495" t="n">
        <f aca="false">J53/$R53</f>
        <v>0.144275237451407</v>
      </c>
      <c r="L53" s="496" t="n">
        <v>91841</v>
      </c>
      <c r="M53" s="495" t="n">
        <f aca="false">L53/$R53</f>
        <v>0.11476266105522</v>
      </c>
      <c r="N53" s="497" t="n">
        <v>24043</v>
      </c>
      <c r="O53" s="498" t="n">
        <f aca="false">N53/$R53</f>
        <v>0.0300436478234194</v>
      </c>
      <c r="P53" s="497" t="n">
        <f aca="false">J53+L53+N53</f>
        <v>231343</v>
      </c>
      <c r="Q53" s="499" t="n">
        <f aca="false">P53/$R53</f>
        <v>0.289081546330046</v>
      </c>
      <c r="R53" s="500" t="n">
        <f aca="false">D53+F53+P53</f>
        <v>800269</v>
      </c>
    </row>
    <row r="54" customFormat="false" ht="13.5" hidden="false" customHeight="false" outlineLevel="0" collapsed="false">
      <c r="B54" s="481"/>
      <c r="C54" s="490" t="s">
        <v>51</v>
      </c>
      <c r="D54" s="491" t="n">
        <v>571701</v>
      </c>
      <c r="E54" s="492" t="n">
        <f aca="false">D54/$R54</f>
        <v>0.697689829391521</v>
      </c>
      <c r="F54" s="493" t="n">
        <v>3344</v>
      </c>
      <c r="G54" s="494" t="n">
        <f aca="false">F54/$R54</f>
        <v>0.00408093529569696</v>
      </c>
      <c r="H54" s="493" t="n">
        <v>33613</v>
      </c>
      <c r="I54" s="494" t="n">
        <f aca="false">H54/$R54</f>
        <v>0.0410204778990017</v>
      </c>
      <c r="J54" s="491" t="n">
        <v>121229</v>
      </c>
      <c r="K54" s="495" t="n">
        <f aca="false">J54/$R54</f>
        <v>0.147944887847502</v>
      </c>
      <c r="L54" s="496" t="n">
        <v>98514</v>
      </c>
      <c r="M54" s="495" t="n">
        <f aca="false">L54/$R54</f>
        <v>0.120224060921139</v>
      </c>
      <c r="N54" s="497" t="n">
        <v>24632</v>
      </c>
      <c r="O54" s="498" t="n">
        <f aca="false">N54/$R54</f>
        <v>0.030060286544141</v>
      </c>
      <c r="P54" s="497" t="n">
        <f aca="false">J54+L54+N54</f>
        <v>244375</v>
      </c>
      <c r="Q54" s="499" t="n">
        <f aca="false">P54/$R54</f>
        <v>0.298229235312782</v>
      </c>
      <c r="R54" s="500" t="n">
        <f aca="false">D54+F54+P54</f>
        <v>819420</v>
      </c>
    </row>
    <row r="55" customFormat="false" ht="14.25" hidden="false" customHeight="false" outlineLevel="0" collapsed="false">
      <c r="B55" s="481"/>
      <c r="C55" s="501" t="s">
        <v>52</v>
      </c>
      <c r="D55" s="502" t="n">
        <v>547960</v>
      </c>
      <c r="E55" s="503" t="n">
        <f aca="false">D55/$R55</f>
        <v>0.749519205779926</v>
      </c>
      <c r="F55" s="504" t="n">
        <v>3076</v>
      </c>
      <c r="G55" s="505" t="n">
        <f aca="false">F55/$R55</f>
        <v>0.00420746236400294</v>
      </c>
      <c r="H55" s="504" t="n">
        <v>27925</v>
      </c>
      <c r="I55" s="505" t="n">
        <f aca="false">H55/$R55</f>
        <v>0.0381968096602023</v>
      </c>
      <c r="J55" s="502" t="n">
        <v>95192</v>
      </c>
      <c r="K55" s="506" t="n">
        <f aca="false">J55/$R55</f>
        <v>0.130207008242577</v>
      </c>
      <c r="L55" s="507" t="n">
        <v>63056</v>
      </c>
      <c r="M55" s="506" t="n">
        <f aca="false">L55/$R55</f>
        <v>0.0862502427908224</v>
      </c>
      <c r="N55" s="508" t="n">
        <v>21798</v>
      </c>
      <c r="O55" s="509" t="n">
        <f aca="false">N55/$R55</f>
        <v>0.0298160808226711</v>
      </c>
      <c r="P55" s="508" t="n">
        <f aca="false">J55+L55+N55</f>
        <v>180046</v>
      </c>
      <c r="Q55" s="510" t="n">
        <f aca="false">P55/$R55</f>
        <v>0.246273331856071</v>
      </c>
      <c r="R55" s="511" t="n">
        <f aca="false">D55+F55+P55</f>
        <v>731082</v>
      </c>
    </row>
    <row r="56" s="531" customFormat="true" ht="18" hidden="false" customHeight="false" outlineLevel="0" collapsed="false">
      <c r="B56" s="513" t="s">
        <v>142</v>
      </c>
      <c r="C56" s="513"/>
      <c r="D56" s="514" t="n">
        <f aca="false">SUM(D44:D55)</f>
        <v>6642674</v>
      </c>
      <c r="E56" s="515" t="n">
        <f aca="false">D56/$R56</f>
        <v>0.715501608153435</v>
      </c>
      <c r="F56" s="514" t="n">
        <f aca="false">SUM(F44:F55)</f>
        <v>36805</v>
      </c>
      <c r="G56" s="516" t="n">
        <f aca="false">F56/$R56</f>
        <v>0.00396437288478814</v>
      </c>
      <c r="H56" s="514" t="n">
        <f aca="false">SUM(H44:H55)</f>
        <v>333958</v>
      </c>
      <c r="I56" s="516" t="n">
        <f aca="false">H56/$R56</f>
        <v>0.0359715810313294</v>
      </c>
      <c r="J56" s="517" t="n">
        <f aca="false">SUM(J44:J55)</f>
        <v>1274375</v>
      </c>
      <c r="K56" s="518" t="n">
        <f aca="false">J56/$R56</f>
        <v>0.137266613097456</v>
      </c>
      <c r="L56" s="517" t="n">
        <f aca="false">SUM(L44:L55)</f>
        <v>762486</v>
      </c>
      <c r="M56" s="518" t="n">
        <f aca="false">L56/$R56</f>
        <v>0.082129569988604</v>
      </c>
      <c r="N56" s="517" t="n">
        <f aca="false">SUM(N44:N55)</f>
        <v>233642</v>
      </c>
      <c r="O56" s="519" t="n">
        <f aca="false">N56/$R56</f>
        <v>0.0251662548443872</v>
      </c>
      <c r="P56" s="517" t="n">
        <f aca="false">SUM(P44:P55)</f>
        <v>2270503</v>
      </c>
      <c r="Q56" s="520" t="n">
        <f aca="false">P56/$R56</f>
        <v>0.244562437930448</v>
      </c>
      <c r="R56" s="121" t="n">
        <f aca="false">D56+F56+H56+P56</f>
        <v>9283940</v>
      </c>
    </row>
    <row r="57" customFormat="false" ht="13.5" hidden="false" customHeight="false" outlineLevel="0" collapsed="false">
      <c r="B57" s="481" t="n">
        <v>2018</v>
      </c>
      <c r="C57" s="482" t="s">
        <v>41</v>
      </c>
      <c r="D57" s="483" t="n">
        <v>560561</v>
      </c>
      <c r="E57" s="532" t="n">
        <f aca="false">D57/$R57</f>
        <v>0.730863054688162</v>
      </c>
      <c r="F57" s="485" t="n">
        <v>3281</v>
      </c>
      <c r="G57" s="533" t="n">
        <f aca="false">F57/$R57</f>
        <v>0.0042777890050001</v>
      </c>
      <c r="H57" s="485" t="n">
        <v>30255</v>
      </c>
      <c r="I57" s="533" t="n">
        <f aca="false">H57/$R57</f>
        <v>0.0394466645371161</v>
      </c>
      <c r="J57" s="483" t="n">
        <v>111968</v>
      </c>
      <c r="K57" s="534" t="n">
        <f aca="false">J57/$R57</f>
        <v>0.145984602045672</v>
      </c>
      <c r="L57" s="487" t="n">
        <v>66600</v>
      </c>
      <c r="M57" s="534" t="n">
        <f aca="false">L57/$R57</f>
        <v>0.0868335104337112</v>
      </c>
      <c r="N57" s="488" t="n">
        <v>24575</v>
      </c>
      <c r="O57" s="535" t="n">
        <f aca="false">N57/$R57</f>
        <v>0.0320410438274543</v>
      </c>
      <c r="P57" s="488" t="n">
        <f aca="false">J57+L57+N57</f>
        <v>203143</v>
      </c>
      <c r="Q57" s="536" t="n">
        <f aca="false">P57/$R57</f>
        <v>0.264859156306838</v>
      </c>
      <c r="R57" s="489" t="n">
        <f aca="false">D57+F57+P57</f>
        <v>766985</v>
      </c>
    </row>
    <row r="58" customFormat="false" ht="13.5" hidden="false" customHeight="false" outlineLevel="0" collapsed="false">
      <c r="B58" s="481"/>
      <c r="C58" s="490" t="s">
        <v>42</v>
      </c>
      <c r="D58" s="491" t="n">
        <v>508877</v>
      </c>
      <c r="E58" s="492" t="n">
        <f aca="false">D58/$R58</f>
        <v>0.690232009277658</v>
      </c>
      <c r="F58" s="493" t="n">
        <v>3319</v>
      </c>
      <c r="G58" s="494" t="n">
        <f aca="false">F58/$R58</f>
        <v>0.00450183450773477</v>
      </c>
      <c r="H58" s="493" t="n">
        <v>29785</v>
      </c>
      <c r="I58" s="494" t="n">
        <f aca="false">H58/$R58</f>
        <v>0.0403998616489546</v>
      </c>
      <c r="J58" s="491" t="n">
        <v>112230</v>
      </c>
      <c r="K58" s="495" t="n">
        <f aca="false">J58/$R58</f>
        <v>0.152226841459197</v>
      </c>
      <c r="L58" s="496" t="n">
        <v>89413</v>
      </c>
      <c r="M58" s="495" t="n">
        <f aca="false">L58/$R58</f>
        <v>0.121278255149168</v>
      </c>
      <c r="N58" s="497" t="n">
        <v>23416</v>
      </c>
      <c r="O58" s="498" t="n">
        <f aca="false">N58/$R58</f>
        <v>0.0317610596062421</v>
      </c>
      <c r="P58" s="497" t="n">
        <f aca="false">J58+L58+N58</f>
        <v>225059</v>
      </c>
      <c r="Q58" s="499" t="n">
        <f aca="false">P58/$R58</f>
        <v>0.305266156214607</v>
      </c>
      <c r="R58" s="500" t="n">
        <f aca="false">D58+F58+P58</f>
        <v>737255</v>
      </c>
    </row>
    <row r="59" customFormat="false" ht="13.5" hidden="false" customHeight="false" outlineLevel="0" collapsed="false">
      <c r="B59" s="481"/>
      <c r="C59" s="490" t="s">
        <v>43</v>
      </c>
      <c r="D59" s="491" t="n">
        <v>649350</v>
      </c>
      <c r="E59" s="492" t="n">
        <f aca="false">D59/$R59</f>
        <v>0.746421350167998</v>
      </c>
      <c r="F59" s="493" t="n">
        <v>3231</v>
      </c>
      <c r="G59" s="494" t="n">
        <f aca="false">F59/$R59</f>
        <v>0.0037140022828872</v>
      </c>
      <c r="H59" s="493" t="n">
        <v>29334</v>
      </c>
      <c r="I59" s="494" t="n">
        <f aca="false">H59/$R59</f>
        <v>0.0337191405033157</v>
      </c>
      <c r="J59" s="491" t="n">
        <v>112134</v>
      </c>
      <c r="K59" s="495" t="n">
        <f aca="false">J59/$R59</f>
        <v>0.128896914883712</v>
      </c>
      <c r="L59" s="496" t="n">
        <v>78609</v>
      </c>
      <c r="M59" s="495" t="n">
        <f aca="false">L59/$R59</f>
        <v>0.0903602616699101</v>
      </c>
      <c r="N59" s="497" t="n">
        <v>26627</v>
      </c>
      <c r="O59" s="498" t="n">
        <f aca="false">N59/$R59</f>
        <v>0.0306074709954928</v>
      </c>
      <c r="P59" s="497" t="n">
        <f aca="false">J59+L59+N59</f>
        <v>217370</v>
      </c>
      <c r="Q59" s="499" t="n">
        <f aca="false">P59/$R59</f>
        <v>0.249864647549115</v>
      </c>
      <c r="R59" s="500" t="n">
        <f aca="false">D59+F59+P59</f>
        <v>869951</v>
      </c>
    </row>
    <row r="60" customFormat="false" ht="13.5" hidden="false" customHeight="false" outlineLevel="0" collapsed="false">
      <c r="B60" s="481"/>
      <c r="C60" s="490" t="s">
        <v>44</v>
      </c>
      <c r="D60" s="491" t="n">
        <v>534362</v>
      </c>
      <c r="E60" s="492" t="n">
        <f aca="false">D60/$R60</f>
        <v>0.72276129597719</v>
      </c>
      <c r="F60" s="493" t="n">
        <v>2913</v>
      </c>
      <c r="G60" s="494" t="n">
        <f aca="false">F60/$R60</f>
        <v>0.00394003251575066</v>
      </c>
      <c r="H60" s="493" t="n">
        <v>26747</v>
      </c>
      <c r="I60" s="494" t="n">
        <f aca="false">H60/$R60</f>
        <v>0.0361771540332245</v>
      </c>
      <c r="J60" s="491" t="n">
        <v>106722</v>
      </c>
      <c r="K60" s="495" t="n">
        <f aca="false">J60/$R60</f>
        <v>0.144348832868501</v>
      </c>
      <c r="L60" s="496" t="n">
        <v>70932</v>
      </c>
      <c r="M60" s="495" t="n">
        <f aca="false">L60/$R60</f>
        <v>0.0959404004144271</v>
      </c>
      <c r="N60" s="497" t="n">
        <v>24405</v>
      </c>
      <c r="O60" s="498" t="n">
        <f aca="false">N60/$R60</f>
        <v>0.0330094382241314</v>
      </c>
      <c r="P60" s="497" t="n">
        <f aca="false">J60+L60+N60</f>
        <v>202059</v>
      </c>
      <c r="Q60" s="499" t="n">
        <f aca="false">P60/$R60</f>
        <v>0.273298671507059</v>
      </c>
      <c r="R60" s="500" t="n">
        <f aca="false">D60+F60+P60</f>
        <v>739334</v>
      </c>
    </row>
    <row r="61" customFormat="false" ht="13.5" hidden="false" customHeight="false" outlineLevel="0" collapsed="false">
      <c r="B61" s="481"/>
      <c r="C61" s="490" t="s">
        <v>45</v>
      </c>
      <c r="D61" s="491" t="n">
        <v>605500</v>
      </c>
      <c r="E61" s="492" t="n">
        <f aca="false">D61/$R61</f>
        <v>0.717252195585375</v>
      </c>
      <c r="F61" s="493" t="n">
        <v>3281</v>
      </c>
      <c r="G61" s="494" t="n">
        <f aca="false">F61/$R61</f>
        <v>0.00388654740498037</v>
      </c>
      <c r="H61" s="493" t="n">
        <v>33118</v>
      </c>
      <c r="I61" s="494" t="n">
        <f aca="false">H61/$R61</f>
        <v>0.0392303190972691</v>
      </c>
      <c r="J61" s="491" t="n">
        <v>126057</v>
      </c>
      <c r="K61" s="495" t="n">
        <f aca="false">J61/$R61</f>
        <v>0.149322312169951</v>
      </c>
      <c r="L61" s="496" t="n">
        <v>79793</v>
      </c>
      <c r="M61" s="495" t="n">
        <f aca="false">L61/$R61</f>
        <v>0.0945197430922276</v>
      </c>
      <c r="N61" s="497" t="n">
        <v>29563</v>
      </c>
      <c r="O61" s="498" t="n">
        <f aca="false">N61/$R61</f>
        <v>0.0350192017474656</v>
      </c>
      <c r="P61" s="497" t="n">
        <f aca="false">J61+L61+N61</f>
        <v>235413</v>
      </c>
      <c r="Q61" s="499" t="n">
        <f aca="false">P61/$R61</f>
        <v>0.278861257009645</v>
      </c>
      <c r="R61" s="500" t="n">
        <f aca="false">D61+F61+P61</f>
        <v>844194</v>
      </c>
    </row>
    <row r="62" customFormat="false" ht="13.5" hidden="false" customHeight="false" outlineLevel="0" collapsed="false">
      <c r="B62" s="481"/>
      <c r="C62" s="490" t="s">
        <v>46</v>
      </c>
      <c r="D62" s="491" t="n">
        <v>597719</v>
      </c>
      <c r="E62" s="492" t="n">
        <f aca="false">D62/$R62</f>
        <v>0.755917391744233</v>
      </c>
      <c r="F62" s="493" t="n">
        <v>2669</v>
      </c>
      <c r="G62" s="494" t="n">
        <f aca="false">F62/$R62</f>
        <v>0.00337540469445569</v>
      </c>
      <c r="H62" s="493" t="n">
        <v>28013</v>
      </c>
      <c r="I62" s="494" t="n">
        <f aca="false">H62/$R62</f>
        <v>0.0354272055847835</v>
      </c>
      <c r="J62" s="491" t="n">
        <v>114452</v>
      </c>
      <c r="K62" s="495" t="n">
        <f aca="false">J62/$R62</f>
        <v>0.144744030756779</v>
      </c>
      <c r="L62" s="496" t="n">
        <v>47208</v>
      </c>
      <c r="M62" s="495" t="n">
        <f aca="false">L62/$R62</f>
        <v>0.0597025495750708</v>
      </c>
      <c r="N62" s="497" t="n">
        <v>28672</v>
      </c>
      <c r="O62" s="498" t="n">
        <f aca="false">N62/$R62</f>
        <v>0.0362606232294618</v>
      </c>
      <c r="P62" s="497" t="n">
        <f aca="false">J62+L62+N62</f>
        <v>190332</v>
      </c>
      <c r="Q62" s="499" t="n">
        <f aca="false">P62/$R62</f>
        <v>0.240707203561311</v>
      </c>
      <c r="R62" s="500" t="n">
        <f aca="false">D62+F62+P62</f>
        <v>790720</v>
      </c>
    </row>
    <row r="63" customFormat="false" ht="13.5" hidden="false" customHeight="false" outlineLevel="0" collapsed="false">
      <c r="B63" s="481"/>
      <c r="C63" s="490" t="s">
        <v>47</v>
      </c>
      <c r="D63" s="491" t="n">
        <v>619132</v>
      </c>
      <c r="E63" s="492" t="n">
        <f aca="false">D63/$R63</f>
        <v>0.784594309292356</v>
      </c>
      <c r="F63" s="493" t="n">
        <v>2261</v>
      </c>
      <c r="G63" s="494" t="n">
        <f aca="false">F63/$R63</f>
        <v>0.0028652496290129</v>
      </c>
      <c r="H63" s="493" t="n">
        <v>23816</v>
      </c>
      <c r="I63" s="494" t="n">
        <f aca="false">H63/$R63</f>
        <v>0.0301807983921147</v>
      </c>
      <c r="J63" s="491" t="n">
        <v>105516</v>
      </c>
      <c r="K63" s="495" t="n">
        <f aca="false">J63/$R63</f>
        <v>0.133715028684178</v>
      </c>
      <c r="L63" s="496" t="n">
        <v>34125</v>
      </c>
      <c r="M63" s="495" t="n">
        <f aca="false">L63/$R63</f>
        <v>0.0432448666917582</v>
      </c>
      <c r="N63" s="497" t="n">
        <v>28077</v>
      </c>
      <c r="O63" s="498" t="n">
        <f aca="false">N63/$R63</f>
        <v>0.0355805457026958</v>
      </c>
      <c r="P63" s="497" t="n">
        <f aca="false">J63+L63+N63</f>
        <v>167718</v>
      </c>
      <c r="Q63" s="499" t="n">
        <f aca="false">P63/$R63</f>
        <v>0.212540441078631</v>
      </c>
      <c r="R63" s="500" t="n">
        <f aca="false">D63+F63+P63</f>
        <v>789111</v>
      </c>
    </row>
    <row r="64" customFormat="false" ht="13.5" hidden="false" customHeight="false" outlineLevel="0" collapsed="false">
      <c r="B64" s="481"/>
      <c r="C64" s="490" t="s">
        <v>48</v>
      </c>
      <c r="D64" s="491" t="n">
        <v>472093</v>
      </c>
      <c r="E64" s="492" t="n">
        <f aca="false">D64/$R64</f>
        <v>0.80299806263852</v>
      </c>
      <c r="F64" s="493" t="n">
        <v>612</v>
      </c>
      <c r="G64" s="494" t="n">
        <f aca="false">F64/$R64</f>
        <v>0.00104097034765348</v>
      </c>
      <c r="H64" s="493" t="n">
        <v>18239</v>
      </c>
      <c r="I64" s="494" t="n">
        <f aca="false">H64/$R64</f>
        <v>0.0310232976647905</v>
      </c>
      <c r="J64" s="491" t="n">
        <v>71927</v>
      </c>
      <c r="K64" s="495" t="n">
        <f aca="false">J64/$R64</f>
        <v>0.122342931692274</v>
      </c>
      <c r="L64" s="496" t="n">
        <v>23076</v>
      </c>
      <c r="M64" s="495" t="n">
        <f aca="false">L64/$R64</f>
        <v>0.0392507054615224</v>
      </c>
      <c r="N64" s="497" t="n">
        <v>20205</v>
      </c>
      <c r="O64" s="498" t="n">
        <f aca="false">N64/$R64</f>
        <v>0.0343673298600303</v>
      </c>
      <c r="P64" s="497" t="n">
        <f aca="false">J64+L64+N64</f>
        <v>115208</v>
      </c>
      <c r="Q64" s="499" t="n">
        <f aca="false">P64/$R64</f>
        <v>0.195960967013827</v>
      </c>
      <c r="R64" s="500" t="n">
        <f aca="false">D64+F64+P64</f>
        <v>587913</v>
      </c>
    </row>
    <row r="65" customFormat="false" ht="13.5" hidden="false" customHeight="false" outlineLevel="0" collapsed="false">
      <c r="B65" s="481"/>
      <c r="C65" s="490" t="s">
        <v>49</v>
      </c>
      <c r="D65" s="491" t="n">
        <v>560940</v>
      </c>
      <c r="E65" s="492" t="n">
        <f aca="false">D65/$R65</f>
        <v>0.730811222083543</v>
      </c>
      <c r="F65" s="493" t="n">
        <v>2479</v>
      </c>
      <c r="G65" s="494" t="n">
        <f aca="false">F65/$R65</f>
        <v>0.00322972335641085</v>
      </c>
      <c r="H65" s="493" t="n">
        <v>30162</v>
      </c>
      <c r="I65" s="494" t="n">
        <f aca="false">H65/$R65</f>
        <v>0.0392960531972828</v>
      </c>
      <c r="J65" s="491" t="n">
        <v>106290</v>
      </c>
      <c r="K65" s="495" t="n">
        <f aca="false">J65/$R65</f>
        <v>0.138478134551395</v>
      </c>
      <c r="L65" s="496" t="n">
        <v>69720</v>
      </c>
      <c r="M65" s="495" t="n">
        <f aca="false">L65/$R65</f>
        <v>0.0908335265869159</v>
      </c>
      <c r="N65" s="497" t="n">
        <v>28129</v>
      </c>
      <c r="O65" s="498" t="n">
        <f aca="false">N65/$R65</f>
        <v>0.0366473934217349</v>
      </c>
      <c r="P65" s="497" t="n">
        <f aca="false">J65+L65+N65</f>
        <v>204139</v>
      </c>
      <c r="Q65" s="499" t="n">
        <f aca="false">P65/$R65</f>
        <v>0.265959054560046</v>
      </c>
      <c r="R65" s="500" t="n">
        <f aca="false">D65+F65+P65</f>
        <v>767558</v>
      </c>
    </row>
    <row r="66" customFormat="false" ht="13.5" hidden="false" customHeight="false" outlineLevel="0" collapsed="false">
      <c r="B66" s="481"/>
      <c r="C66" s="490" t="s">
        <v>50</v>
      </c>
      <c r="D66" s="491" t="n">
        <v>585751</v>
      </c>
      <c r="E66" s="492" t="n">
        <f aca="false">D66/$R66</f>
        <v>0.700440412741955</v>
      </c>
      <c r="F66" s="493" t="n">
        <v>2914</v>
      </c>
      <c r="G66" s="494" t="n">
        <f aca="false">F66/$R66</f>
        <v>0.00348455805065643</v>
      </c>
      <c r="H66" s="493" t="n">
        <v>36502</v>
      </c>
      <c r="I66" s="494" t="n">
        <f aca="false">H66/$R66</f>
        <v>0.0436490521499867</v>
      </c>
      <c r="J66" s="491" t="n">
        <v>118410</v>
      </c>
      <c r="K66" s="495" t="n">
        <f aca="false">J66/$R66</f>
        <v>0.141594550026846</v>
      </c>
      <c r="L66" s="496" t="n">
        <v>97636</v>
      </c>
      <c r="M66" s="495" t="n">
        <f aca="false">L66/$R66</f>
        <v>0.116753023278618</v>
      </c>
      <c r="N66" s="497" t="n">
        <v>31550</v>
      </c>
      <c r="O66" s="498" t="n">
        <f aca="false">N66/$R66</f>
        <v>0.0377274559019254</v>
      </c>
      <c r="P66" s="497" t="n">
        <f aca="false">J66+L66+N66</f>
        <v>247596</v>
      </c>
      <c r="Q66" s="499" t="n">
        <f aca="false">P66/$R66</f>
        <v>0.296075029207389</v>
      </c>
      <c r="R66" s="500" t="n">
        <f aca="false">D66+F66+P66</f>
        <v>836261</v>
      </c>
    </row>
    <row r="67" customFormat="false" ht="13.5" hidden="false" customHeight="false" outlineLevel="0" collapsed="false">
      <c r="B67" s="481"/>
      <c r="C67" s="490" t="s">
        <v>51</v>
      </c>
      <c r="D67" s="491" t="n">
        <v>571262</v>
      </c>
      <c r="E67" s="492" t="n">
        <f aca="false">D67/$R67</f>
        <v>0.692275159204794</v>
      </c>
      <c r="F67" s="493" t="n">
        <v>2885</v>
      </c>
      <c r="G67" s="494" t="n">
        <f aca="false">F67/$R67</f>
        <v>0.00349614333581759</v>
      </c>
      <c r="H67" s="493" t="n">
        <v>35739</v>
      </c>
      <c r="I67" s="494" t="n">
        <f aca="false">H67/$R67</f>
        <v>0.0433097631468926</v>
      </c>
      <c r="J67" s="491" t="n">
        <v>119288</v>
      </c>
      <c r="K67" s="495" t="n">
        <f aca="false">J67/$R67</f>
        <v>0.144557347051303</v>
      </c>
      <c r="L67" s="496" t="n">
        <v>100052</v>
      </c>
      <c r="M67" s="495" t="n">
        <f aca="false">L67/$R67</f>
        <v>0.12124649325311</v>
      </c>
      <c r="N67" s="497" t="n">
        <v>31708</v>
      </c>
      <c r="O67" s="498" t="n">
        <f aca="false">N67/$R67</f>
        <v>0.0384248571549755</v>
      </c>
      <c r="P67" s="497" t="n">
        <f aca="false">J67+L67+N67</f>
        <v>251048</v>
      </c>
      <c r="Q67" s="499" t="n">
        <f aca="false">P67/$R67</f>
        <v>0.304228697459388</v>
      </c>
      <c r="R67" s="500" t="n">
        <f aca="false">D67+F67+P67</f>
        <v>825195</v>
      </c>
    </row>
    <row r="68" customFormat="false" ht="14.25" hidden="false" customHeight="false" outlineLevel="0" collapsed="false">
      <c r="B68" s="481"/>
      <c r="C68" s="501" t="s">
        <v>52</v>
      </c>
      <c r="D68" s="502" t="n">
        <v>550923</v>
      </c>
      <c r="E68" s="503" t="n">
        <f aca="false">D68/$R68</f>
        <v>0.729106395593517</v>
      </c>
      <c r="F68" s="504" t="n">
        <v>2700</v>
      </c>
      <c r="G68" s="505" t="n">
        <f aca="false">F68/$R68</f>
        <v>0.0035732530101348</v>
      </c>
      <c r="H68" s="504" t="n">
        <v>31253</v>
      </c>
      <c r="I68" s="505" t="n">
        <f aca="false">H68/$R68</f>
        <v>0.0413610653058308</v>
      </c>
      <c r="J68" s="502" t="n">
        <v>102335</v>
      </c>
      <c r="K68" s="506" t="n">
        <f aca="false">J68/$R68</f>
        <v>0.135432906219313</v>
      </c>
      <c r="L68" s="507" t="n">
        <v>70453</v>
      </c>
      <c r="M68" s="506" t="n">
        <f aca="false">L68/$R68</f>
        <v>0.093239405304825</v>
      </c>
      <c r="N68" s="508" t="n">
        <v>29203</v>
      </c>
      <c r="O68" s="509" t="n">
        <f aca="false">N68/$R68</f>
        <v>0.0386480398722099</v>
      </c>
      <c r="P68" s="508" t="n">
        <f aca="false">J68+L68+N68</f>
        <v>201991</v>
      </c>
      <c r="Q68" s="510" t="n">
        <f aca="false">P68/$R68</f>
        <v>0.267320351396348</v>
      </c>
      <c r="R68" s="511" t="n">
        <f aca="false">D68+F68+P68</f>
        <v>755614</v>
      </c>
    </row>
    <row r="69" s="531" customFormat="true" ht="18" hidden="false" customHeight="false" outlineLevel="0" collapsed="false">
      <c r="B69" s="513" t="s">
        <v>142</v>
      </c>
      <c r="C69" s="513"/>
      <c r="D69" s="514" t="n">
        <f aca="false">SUM(D57:D68)</f>
        <v>6816470</v>
      </c>
      <c r="E69" s="515" t="n">
        <f aca="false">D69/$R69</f>
        <v>0.705415699839823</v>
      </c>
      <c r="F69" s="514" t="n">
        <f aca="false">SUM(F57:F68)</f>
        <v>32545</v>
      </c>
      <c r="G69" s="516" t="n">
        <f aca="false">F69/$R69</f>
        <v>0.00336798283441239</v>
      </c>
      <c r="H69" s="514" t="n">
        <f aca="false">SUM(H57:H68)</f>
        <v>352963</v>
      </c>
      <c r="I69" s="516" t="n">
        <f aca="false">H69/$R69</f>
        <v>0.0365270648389215</v>
      </c>
      <c r="J69" s="517" t="n">
        <f aca="false">SUM(J57:J68)</f>
        <v>1307329</v>
      </c>
      <c r="K69" s="518" t="n">
        <f aca="false">J69/$R69</f>
        <v>0.135291492730973</v>
      </c>
      <c r="L69" s="517" t="n">
        <f aca="false">SUM(L57:L68)</f>
        <v>827617</v>
      </c>
      <c r="M69" s="518" t="n">
        <f aca="false">L69/$R69</f>
        <v>0.0856475602847713</v>
      </c>
      <c r="N69" s="517" t="n">
        <f aca="false">SUM(N57:N68)</f>
        <v>326130</v>
      </c>
      <c r="O69" s="519" t="n">
        <f aca="false">N69/$R69</f>
        <v>0.0337501994710989</v>
      </c>
      <c r="P69" s="517" t="n">
        <f aca="false">SUM(P57:P68)</f>
        <v>2461076</v>
      </c>
      <c r="Q69" s="520" t="n">
        <f aca="false">P69/$R69</f>
        <v>0.254689252486843</v>
      </c>
      <c r="R69" s="121" t="n">
        <f aca="false">D69+F69+H69+P69</f>
        <v>9663054</v>
      </c>
    </row>
    <row r="70" customFormat="false" ht="13.5" hidden="false" customHeight="false" outlineLevel="0" collapsed="false">
      <c r="B70" s="481" t="n">
        <v>2019</v>
      </c>
      <c r="C70" s="482" t="s">
        <v>41</v>
      </c>
      <c r="D70" s="485" t="n">
        <v>591723</v>
      </c>
      <c r="E70" s="532" t="n">
        <f aca="false">D70/$R70</f>
        <v>0.719392072284118</v>
      </c>
      <c r="F70" s="485" t="n">
        <v>3040</v>
      </c>
      <c r="G70" s="536" t="n">
        <f aca="false">F70/$R70</f>
        <v>0.00369590484017643</v>
      </c>
      <c r="H70" s="537" t="n">
        <v>28441</v>
      </c>
      <c r="I70" s="536" t="n">
        <f aca="false">H70/$R70</f>
        <v>0.0345773781445585</v>
      </c>
      <c r="J70" s="521" t="n">
        <v>120044</v>
      </c>
      <c r="K70" s="525" t="n">
        <f aca="false">J70/$R70</f>
        <v>0.145944473892809</v>
      </c>
      <c r="L70" s="526" t="n">
        <v>76387</v>
      </c>
      <c r="M70" s="525" t="n">
        <f aca="false">L70/$R70</f>
        <v>0.0928681194166306</v>
      </c>
      <c r="N70" s="527" t="n">
        <v>31338</v>
      </c>
      <c r="O70" s="528" t="n">
        <f aca="false">N70/$R70</f>
        <v>0.0380994295662661</v>
      </c>
      <c r="P70" s="527" t="n">
        <f aca="false">J70+L70+N70</f>
        <v>227769</v>
      </c>
      <c r="Q70" s="529" t="n">
        <f aca="false">P70/$R70</f>
        <v>0.276912022875706</v>
      </c>
      <c r="R70" s="530" t="n">
        <f aca="false">D70+F70+P70</f>
        <v>822532</v>
      </c>
      <c r="T70" s="538"/>
    </row>
    <row r="71" customFormat="false" ht="13.5" hidden="false" customHeight="false" outlineLevel="0" collapsed="false">
      <c r="B71" s="481"/>
      <c r="C71" s="490" t="s">
        <v>42</v>
      </c>
      <c r="D71" s="493" t="n">
        <v>546088</v>
      </c>
      <c r="E71" s="492" t="n">
        <f aca="false">D71/$R71</f>
        <v>0.685532941077519</v>
      </c>
      <c r="F71" s="493" t="n">
        <v>3290</v>
      </c>
      <c r="G71" s="499" t="n">
        <f aca="false">F71/$R71</f>
        <v>0.00413010975546988</v>
      </c>
      <c r="H71" s="58" t="n">
        <v>28022</v>
      </c>
      <c r="I71" s="499" t="n">
        <f aca="false">H71/$R71</f>
        <v>0.0351774880145219</v>
      </c>
      <c r="J71" s="491" t="n">
        <v>121061</v>
      </c>
      <c r="K71" s="495" t="n">
        <f aca="false">J71/$R71</f>
        <v>0.15197423012369</v>
      </c>
      <c r="L71" s="496" t="n">
        <v>95448</v>
      </c>
      <c r="M71" s="495" t="n">
        <f aca="false">L71/$R71</f>
        <v>0.119820886303979</v>
      </c>
      <c r="N71" s="497" t="n">
        <v>30702</v>
      </c>
      <c r="O71" s="498" t="n">
        <f aca="false">N71/$R71</f>
        <v>0.0385418327393424</v>
      </c>
      <c r="P71" s="497" t="n">
        <f aca="false">J71+L71+N71</f>
        <v>247211</v>
      </c>
      <c r="Q71" s="499" t="n">
        <f aca="false">P71/$R71</f>
        <v>0.310336949167011</v>
      </c>
      <c r="R71" s="500" t="n">
        <f aca="false">D71+F71+P71</f>
        <v>796589</v>
      </c>
      <c r="T71" s="538"/>
    </row>
    <row r="72" customFormat="false" ht="13.5" hidden="false" customHeight="false" outlineLevel="0" collapsed="false">
      <c r="B72" s="481"/>
      <c r="C72" s="490" t="s">
        <v>43</v>
      </c>
      <c r="D72" s="493" t="n">
        <v>685221</v>
      </c>
      <c r="E72" s="492" t="n">
        <f aca="false">D72/$R72</f>
        <v>0.735113916636002</v>
      </c>
      <c r="F72" s="493" t="n">
        <v>3237</v>
      </c>
      <c r="G72" s="499" t="n">
        <f aca="false">F72/$R72</f>
        <v>0.00347269530290335</v>
      </c>
      <c r="H72" s="58" t="n">
        <v>26923</v>
      </c>
      <c r="I72" s="499" t="n">
        <f aca="false">H72/$R72</f>
        <v>0.0288833412542685</v>
      </c>
      <c r="J72" s="491" t="n">
        <v>121892</v>
      </c>
      <c r="K72" s="495" t="n">
        <f aca="false">J72/$R72</f>
        <v>0.130767307958448</v>
      </c>
      <c r="L72" s="496" t="n">
        <v>89144</v>
      </c>
      <c r="M72" s="495" t="n">
        <f aca="false">L72/$R72</f>
        <v>0.0956348316595664</v>
      </c>
      <c r="N72" s="497" t="n">
        <v>32635</v>
      </c>
      <c r="O72" s="498" t="n">
        <f aca="false">N72/$R72</f>
        <v>0.0350112484430803</v>
      </c>
      <c r="P72" s="497" t="n">
        <f aca="false">J72+L72+N72</f>
        <v>243671</v>
      </c>
      <c r="Q72" s="499" t="n">
        <f aca="false">P72/$R72</f>
        <v>0.261413388061095</v>
      </c>
      <c r="R72" s="500" t="n">
        <f aca="false">D72+F72+P72</f>
        <v>932129</v>
      </c>
      <c r="T72" s="538"/>
    </row>
    <row r="73" customFormat="false" ht="13.5" hidden="false" customHeight="false" outlineLevel="0" collapsed="false">
      <c r="B73" s="481"/>
      <c r="C73" s="490" t="s">
        <v>44</v>
      </c>
      <c r="D73" s="493" t="n">
        <v>533300</v>
      </c>
      <c r="E73" s="492" t="n">
        <f aca="false">D73/$R73</f>
        <v>0.712902152074207</v>
      </c>
      <c r="F73" s="493" t="n">
        <v>3040</v>
      </c>
      <c r="G73" s="499" t="n">
        <f aca="false">F73/$R73</f>
        <v>0.00406379625408886</v>
      </c>
      <c r="H73" s="58" t="n">
        <v>23949</v>
      </c>
      <c r="I73" s="499" t="n">
        <f aca="false">H73/$R73</f>
        <v>0.032014426476702</v>
      </c>
      <c r="J73" s="491" t="n">
        <v>111197</v>
      </c>
      <c r="K73" s="495" t="n">
        <f aca="false">J73/$R73</f>
        <v>0.148645378969052</v>
      </c>
      <c r="L73" s="496" t="n">
        <v>69469</v>
      </c>
      <c r="M73" s="495" t="n">
        <f aca="false">L73/$R73</f>
        <v>0.0928644282813484</v>
      </c>
      <c r="N73" s="497" t="n">
        <v>31063</v>
      </c>
      <c r="O73" s="498" t="n">
        <f aca="false">N73/$R73</f>
        <v>0.0415242444213034</v>
      </c>
      <c r="P73" s="497" t="n">
        <f aca="false">J73+L73+N73</f>
        <v>211729</v>
      </c>
      <c r="Q73" s="499" t="n">
        <f aca="false">P73/$R73</f>
        <v>0.283034051671704</v>
      </c>
      <c r="R73" s="500" t="n">
        <f aca="false">D73+F73+P73</f>
        <v>748069</v>
      </c>
      <c r="T73" s="538"/>
    </row>
    <row r="74" customFormat="false" ht="13.5" hidden="false" customHeight="false" outlineLevel="0" collapsed="false">
      <c r="B74" s="481"/>
      <c r="C74" s="490" t="s">
        <v>45</v>
      </c>
      <c r="D74" s="493" t="n">
        <v>615545</v>
      </c>
      <c r="E74" s="492" t="n">
        <f aca="false">D74/$R74</f>
        <v>0.702677742782811</v>
      </c>
      <c r="F74" s="493" t="n">
        <v>3644</v>
      </c>
      <c r="G74" s="499" t="n">
        <f aca="false">F74/$R74</f>
        <v>0.00415982210025354</v>
      </c>
      <c r="H74" s="58" t="n">
        <v>29596</v>
      </c>
      <c r="I74" s="499" t="n">
        <f aca="false">H74/$R74</f>
        <v>0.0337854266956926</v>
      </c>
      <c r="J74" s="491" t="n">
        <v>136170</v>
      </c>
      <c r="K74" s="495" t="n">
        <f aca="false">J74/$R74</f>
        <v>0.155445382928519</v>
      </c>
      <c r="L74" s="496" t="n">
        <v>84120</v>
      </c>
      <c r="M74" s="495" t="n">
        <f aca="false">L74/$R74</f>
        <v>0.0960275068807156</v>
      </c>
      <c r="N74" s="497" t="n">
        <v>36520</v>
      </c>
      <c r="O74" s="498" t="n">
        <f aca="false">N74/$R74</f>
        <v>0.0416895453077001</v>
      </c>
      <c r="P74" s="497" t="n">
        <f aca="false">J74+L74+N74</f>
        <v>256810</v>
      </c>
      <c r="Q74" s="499" t="n">
        <f aca="false">P74/$R74</f>
        <v>0.293162435116935</v>
      </c>
      <c r="R74" s="500" t="n">
        <f aca="false">D74+F74+P74</f>
        <v>875999</v>
      </c>
      <c r="T74" s="538"/>
    </row>
    <row r="75" customFormat="false" ht="13.5" hidden="false" customHeight="false" outlineLevel="0" collapsed="false">
      <c r="B75" s="481"/>
      <c r="C75" s="490" t="s">
        <v>46</v>
      </c>
      <c r="D75" s="493" t="n">
        <v>598906</v>
      </c>
      <c r="E75" s="492" t="n">
        <f aca="false">D75/$R75</f>
        <v>0.749398760232338</v>
      </c>
      <c r="F75" s="493" t="n">
        <v>2838</v>
      </c>
      <c r="G75" s="499" t="n">
        <f aca="false">F75/$R75</f>
        <v>0.00355113103147969</v>
      </c>
      <c r="H75" s="58" t="n">
        <v>23745</v>
      </c>
      <c r="I75" s="499" t="n">
        <f aca="false">H75/$R75</f>
        <v>0.02971163014182</v>
      </c>
      <c r="J75" s="491" t="n">
        <v>115497</v>
      </c>
      <c r="K75" s="495" t="n">
        <f aca="false">J75/$R75</f>
        <v>0.144519020698664</v>
      </c>
      <c r="L75" s="496" t="n">
        <v>48556</v>
      </c>
      <c r="M75" s="495" t="n">
        <f aca="false">L75/$R75</f>
        <v>0.060757124159453</v>
      </c>
      <c r="N75" s="497" t="n">
        <v>33385</v>
      </c>
      <c r="O75" s="498" t="n">
        <f aca="false">N75/$R75</f>
        <v>0.0417739638780653</v>
      </c>
      <c r="P75" s="497" t="n">
        <f aca="false">J75+L75+N75</f>
        <v>197438</v>
      </c>
      <c r="Q75" s="499" t="n">
        <f aca="false">P75/$R75</f>
        <v>0.247050108736183</v>
      </c>
      <c r="R75" s="500" t="n">
        <f aca="false">D75+F75+P75</f>
        <v>799182</v>
      </c>
      <c r="T75" s="538"/>
    </row>
    <row r="76" customFormat="false" ht="13.5" hidden="false" customHeight="false" outlineLevel="0" collapsed="false">
      <c r="B76" s="481"/>
      <c r="C76" s="490" t="s">
        <v>47</v>
      </c>
      <c r="D76" s="493" t="n">
        <v>647404</v>
      </c>
      <c r="E76" s="492" t="n">
        <f aca="false">D76/$R76</f>
        <v>0.764519161277828</v>
      </c>
      <c r="F76" s="493" t="n">
        <v>2495</v>
      </c>
      <c r="G76" s="499" t="n">
        <f aca="false">F76/$R76</f>
        <v>0.00294634464320298</v>
      </c>
      <c r="H76" s="58" t="n">
        <v>23821</v>
      </c>
      <c r="I76" s="499" t="n">
        <f aca="false">H76/$R76</f>
        <v>0.0281302107197347</v>
      </c>
      <c r="J76" s="491" t="n">
        <v>122276</v>
      </c>
      <c r="K76" s="495" t="n">
        <f aca="false">J76/$R76</f>
        <v>0.144395686409734</v>
      </c>
      <c r="L76" s="496" t="n">
        <v>39741</v>
      </c>
      <c r="M76" s="495" t="n">
        <f aca="false">L76/$R76</f>
        <v>0.0469301332527173</v>
      </c>
      <c r="N76" s="497" t="n">
        <v>34896</v>
      </c>
      <c r="O76" s="498" t="n">
        <f aca="false">N76/$R76</f>
        <v>0.0412086744165175</v>
      </c>
      <c r="P76" s="497" t="n">
        <f aca="false">J76+L76+N76</f>
        <v>196913</v>
      </c>
      <c r="Q76" s="499" t="n">
        <f aca="false">P76/$R76</f>
        <v>0.232534494078969</v>
      </c>
      <c r="R76" s="500" t="n">
        <f aca="false">D76+F76+P76</f>
        <v>846812</v>
      </c>
      <c r="T76" s="538"/>
    </row>
    <row r="77" customFormat="false" ht="13.5" hidden="false" customHeight="false" outlineLevel="0" collapsed="false">
      <c r="B77" s="481"/>
      <c r="C77" s="490" t="s">
        <v>48</v>
      </c>
      <c r="D77" s="493" t="n">
        <v>479348</v>
      </c>
      <c r="E77" s="492" t="n">
        <f aca="false">D77/$R77</f>
        <v>0.789298363765398</v>
      </c>
      <c r="F77" s="493" t="n">
        <v>617</v>
      </c>
      <c r="G77" s="499" t="n">
        <f aca="false">F77/$R77</f>
        <v>0.00101595728039598</v>
      </c>
      <c r="H77" s="58" t="n">
        <v>18384</v>
      </c>
      <c r="I77" s="499" t="n">
        <f aca="false">H77/$R77</f>
        <v>0.0302712457743916</v>
      </c>
      <c r="J77" s="491" t="n">
        <v>77235</v>
      </c>
      <c r="K77" s="495" t="n">
        <f aca="false">J77/$R77</f>
        <v>0.12717578695524</v>
      </c>
      <c r="L77" s="496" t="n">
        <v>24758</v>
      </c>
      <c r="M77" s="495" t="n">
        <f aca="false">L77/$R77</f>
        <v>0.0407667266580933</v>
      </c>
      <c r="N77" s="497" t="n">
        <v>25351</v>
      </c>
      <c r="O77" s="498" t="n">
        <f aca="false">N77/$R77</f>
        <v>0.0417431653408726</v>
      </c>
      <c r="P77" s="497" t="n">
        <f aca="false">J77+L77+N77</f>
        <v>127344</v>
      </c>
      <c r="Q77" s="499" t="n">
        <f aca="false">P77/$R77</f>
        <v>0.209685678954206</v>
      </c>
      <c r="R77" s="500" t="n">
        <f aca="false">D77+F77+P77</f>
        <v>607309</v>
      </c>
      <c r="T77" s="538"/>
    </row>
    <row r="78" customFormat="false" ht="13.5" hidden="false" customHeight="false" outlineLevel="0" collapsed="false">
      <c r="B78" s="481"/>
      <c r="C78" s="490" t="s">
        <v>49</v>
      </c>
      <c r="D78" s="493" t="n">
        <v>581905</v>
      </c>
      <c r="E78" s="492" t="n">
        <f aca="false">D78/$R78</f>
        <v>0.720803021425714</v>
      </c>
      <c r="F78" s="493" t="n">
        <v>2767</v>
      </c>
      <c r="G78" s="499" t="n">
        <f aca="false">F78/$R78</f>
        <v>0.00342747005144302</v>
      </c>
      <c r="H78" s="58" t="n">
        <v>27470</v>
      </c>
      <c r="I78" s="499" t="n">
        <f aca="false">H78/$R78</f>
        <v>0.0340269614431296</v>
      </c>
      <c r="J78" s="491" t="n">
        <v>113942</v>
      </c>
      <c r="K78" s="495" t="n">
        <f aca="false">J78/$R78</f>
        <v>0.141139426310633</v>
      </c>
      <c r="L78" s="496" t="n">
        <v>73365</v>
      </c>
      <c r="M78" s="495" t="n">
        <f aca="false">L78/$R78</f>
        <v>0.0908768848298218</v>
      </c>
      <c r="N78" s="497" t="n">
        <v>35322</v>
      </c>
      <c r="O78" s="498" t="n">
        <f aca="false">N78/$R78</f>
        <v>0.043753197382389</v>
      </c>
      <c r="P78" s="497" t="n">
        <f aca="false">J78+L78+N78</f>
        <v>222629</v>
      </c>
      <c r="Q78" s="499" t="n">
        <f aca="false">P78/$R78</f>
        <v>0.275769508522843</v>
      </c>
      <c r="R78" s="500" t="n">
        <f aca="false">D78+F78+P78</f>
        <v>807301</v>
      </c>
      <c r="T78" s="538"/>
    </row>
    <row r="79" customFormat="false" ht="13.5" hidden="false" customHeight="false" outlineLevel="0" collapsed="false">
      <c r="B79" s="481"/>
      <c r="C79" s="490" t="s">
        <v>50</v>
      </c>
      <c r="D79" s="493" t="n">
        <v>628976</v>
      </c>
      <c r="E79" s="492" t="n">
        <f aca="false">D79/$R79</f>
        <v>0.684065133316222</v>
      </c>
      <c r="F79" s="493" t="n">
        <v>3256</v>
      </c>
      <c r="G79" s="499" t="n">
        <f aca="false">F79/$R79</f>
        <v>0.00354117815954443</v>
      </c>
      <c r="H79" s="58" t="n">
        <v>38715</v>
      </c>
      <c r="I79" s="499" t="n">
        <f aca="false">H79/$R79</f>
        <v>0.0421058699160819</v>
      </c>
      <c r="J79" s="491" t="n">
        <v>133658</v>
      </c>
      <c r="K79" s="495" t="n">
        <f aca="false">J79/$R79</f>
        <v>0.145364493380955</v>
      </c>
      <c r="L79" s="496" t="n">
        <v>115374</v>
      </c>
      <c r="M79" s="495" t="n">
        <f aca="false">L79/$R79</f>
        <v>0.125479081381843</v>
      </c>
      <c r="N79" s="497" t="n">
        <v>38204</v>
      </c>
      <c r="O79" s="498" t="n">
        <f aca="false">N79/$R79</f>
        <v>0.041550113761436</v>
      </c>
      <c r="P79" s="497" t="n">
        <f aca="false">J79+L79+N79</f>
        <v>287236</v>
      </c>
      <c r="Q79" s="499" t="n">
        <f aca="false">P79/$R79</f>
        <v>0.312393688524234</v>
      </c>
      <c r="R79" s="500" t="n">
        <f aca="false">D79+F79+P79</f>
        <v>919468</v>
      </c>
      <c r="T79" s="538"/>
    </row>
    <row r="80" customFormat="false" ht="13.5" hidden="false" customHeight="false" outlineLevel="0" collapsed="false">
      <c r="B80" s="481"/>
      <c r="C80" s="490" t="s">
        <v>51</v>
      </c>
      <c r="D80" s="493" t="n">
        <v>587563</v>
      </c>
      <c r="E80" s="492" t="n">
        <f aca="false">D80/$R80</f>
        <v>0.678120578262305</v>
      </c>
      <c r="F80" s="493" t="n">
        <v>2840</v>
      </c>
      <c r="G80" s="499" t="n">
        <f aca="false">F80/$R80</f>
        <v>0.00327771224917999</v>
      </c>
      <c r="H80" s="58" t="n">
        <v>35754</v>
      </c>
      <c r="I80" s="499" t="n">
        <f aca="false">H80/$R80</f>
        <v>0.0412645506187259</v>
      </c>
      <c r="J80" s="491" t="n">
        <v>128697</v>
      </c>
      <c r="K80" s="495" t="n">
        <f aca="false">J80/$R80</f>
        <v>0.148532300469267</v>
      </c>
      <c r="L80" s="496" t="n">
        <v>111402</v>
      </c>
      <c r="M80" s="495" t="n">
        <f aca="false">L80/$R80</f>
        <v>0.128571725346179</v>
      </c>
      <c r="N80" s="497" t="n">
        <v>35956</v>
      </c>
      <c r="O80" s="498" t="n">
        <f aca="false">N80/$R80</f>
        <v>0.041497683673069</v>
      </c>
      <c r="P80" s="497" t="n">
        <f aca="false">J80+L80+N80</f>
        <v>276055</v>
      </c>
      <c r="Q80" s="499" t="n">
        <f aca="false">P80/$R80</f>
        <v>0.318601709488515</v>
      </c>
      <c r="R80" s="500" t="n">
        <f aca="false">D80+F80+P80</f>
        <v>866458</v>
      </c>
      <c r="T80" s="538"/>
    </row>
    <row r="81" customFormat="false" ht="14.25" hidden="false" customHeight="false" outlineLevel="0" collapsed="false">
      <c r="B81" s="481"/>
      <c r="C81" s="501" t="s">
        <v>52</v>
      </c>
      <c r="D81" s="504" t="n">
        <v>600922</v>
      </c>
      <c r="E81" s="503" t="n">
        <f aca="false">D81/$R81</f>
        <v>0.727454752130896</v>
      </c>
      <c r="F81" s="504" t="n">
        <v>2290</v>
      </c>
      <c r="G81" s="539" t="n">
        <f aca="false">F81/$R81</f>
        <v>0.00277219236836021</v>
      </c>
      <c r="H81" s="540" t="n">
        <v>29929</v>
      </c>
      <c r="I81" s="539" t="n">
        <f aca="false">H81/$R81</f>
        <v>0.036230980520809</v>
      </c>
      <c r="J81" s="502" t="n">
        <v>111913</v>
      </c>
      <c r="K81" s="506" t="n">
        <f aca="false">J81/$R81</f>
        <v>0.13547788843681</v>
      </c>
      <c r="L81" s="507" t="n">
        <v>77615</v>
      </c>
      <c r="M81" s="506" t="n">
        <f aca="false">L81/$R81</f>
        <v>0.093957952257763</v>
      </c>
      <c r="N81" s="508" t="n">
        <v>33321</v>
      </c>
      <c r="O81" s="509" t="n">
        <f aca="false">N81/$R81</f>
        <v>0.0403372148061705</v>
      </c>
      <c r="P81" s="508" t="n">
        <f aca="false">J81+L81+N81</f>
        <v>222849</v>
      </c>
      <c r="Q81" s="510" t="n">
        <f aca="false">P81/$R81</f>
        <v>0.269773055500744</v>
      </c>
      <c r="R81" s="511" t="n">
        <f aca="false">D81+F81+P81</f>
        <v>826061</v>
      </c>
      <c r="T81" s="538"/>
    </row>
    <row r="82" s="531" customFormat="true" ht="18" hidden="false" customHeight="false" outlineLevel="0" collapsed="false">
      <c r="B82" s="513" t="s">
        <v>142</v>
      </c>
      <c r="C82" s="513"/>
      <c r="D82" s="541" t="n">
        <f aca="false">SUM(D70:D81)</f>
        <v>7096901</v>
      </c>
      <c r="E82" s="542" t="n">
        <f aca="false">D82/$R82</f>
        <v>0.696959575780705</v>
      </c>
      <c r="F82" s="541" t="n">
        <f aca="false">SUM(F70:F81)</f>
        <v>33354</v>
      </c>
      <c r="G82" s="543" t="n">
        <f aca="false">F82/$R82</f>
        <v>0.00327556910975504</v>
      </c>
      <c r="H82" s="541" t="n">
        <f aca="false">SUM(H70:H81)</f>
        <v>334749</v>
      </c>
      <c r="I82" s="543" t="n">
        <f aca="false">H82/$R82</f>
        <v>0.0328744223757687</v>
      </c>
      <c r="J82" s="541" t="n">
        <f aca="false">SUM(J70:J81)</f>
        <v>1413582</v>
      </c>
      <c r="K82" s="544" t="n">
        <f aca="false">J82/$R82</f>
        <v>0.13882249605162</v>
      </c>
      <c r="L82" s="541" t="n">
        <f aca="false">SUM(L70:L81)</f>
        <v>905379</v>
      </c>
      <c r="M82" s="544" t="n">
        <f aca="false">L82/$R82</f>
        <v>0.0889138179834774</v>
      </c>
      <c r="N82" s="541" t="n">
        <f aca="false">SUM(N70:N81)</f>
        <v>398693</v>
      </c>
      <c r="O82" s="545" t="n">
        <f aca="false">N82/$R82</f>
        <v>0.0391541186986738</v>
      </c>
      <c r="P82" s="541" t="n">
        <f aca="false">SUM(P70:P81)</f>
        <v>2717654</v>
      </c>
      <c r="Q82" s="546" t="n">
        <f aca="false">P82/$R82</f>
        <v>0.266890432733771</v>
      </c>
      <c r="R82" s="121" t="n">
        <f aca="false">D82+F82+H82+P82</f>
        <v>10182658</v>
      </c>
    </row>
    <row r="84" customFormat="false" ht="13.5" hidden="false" customHeight="false" outlineLevel="0" collapsed="false">
      <c r="R84" s="547"/>
    </row>
    <row r="85" s="465" customFormat="true" ht="13.5" hidden="false" customHeight="false" outlineLevel="0" collapsed="false">
      <c r="C85" s="466"/>
      <c r="D85" s="466"/>
      <c r="E85" s="466"/>
      <c r="F85" s="466"/>
      <c r="G85" s="466"/>
    </row>
    <row r="86" s="465" customFormat="true" ht="13.5" hidden="false" customHeight="false" outlineLevel="0" collapsed="false">
      <c r="C86" s="466"/>
      <c r="D86" s="466"/>
      <c r="E86" s="466"/>
      <c r="F86" s="466"/>
      <c r="G86" s="466"/>
    </row>
    <row r="87" s="465" customFormat="true" ht="13.5" hidden="false" customHeight="false" outlineLevel="0" collapsed="false">
      <c r="C87" s="466"/>
      <c r="D87" s="466"/>
      <c r="E87" s="466"/>
      <c r="F87" s="466"/>
      <c r="G87" s="466"/>
    </row>
    <row r="88" s="465" customFormat="true" ht="13.5" hidden="false" customHeight="false" outlineLevel="0" collapsed="false">
      <c r="C88" s="466"/>
      <c r="D88" s="466"/>
      <c r="E88" s="466"/>
      <c r="F88" s="466"/>
      <c r="G88" s="466"/>
    </row>
    <row r="89" s="465" customFormat="true" ht="13.5" hidden="false" customHeight="false" outlineLevel="0" collapsed="false">
      <c r="C89" s="466"/>
      <c r="D89" s="466"/>
      <c r="E89" s="466"/>
      <c r="F89" s="466"/>
      <c r="G89" s="466"/>
    </row>
    <row r="90" s="465" customFormat="true" ht="13.5" hidden="false" customHeight="false" outlineLevel="0" collapsed="false">
      <c r="C90" s="466"/>
      <c r="D90" s="466"/>
      <c r="E90" s="466"/>
      <c r="F90" s="466"/>
      <c r="G90" s="466"/>
    </row>
    <row r="91" s="465" customFormat="true" ht="13.5" hidden="false" customHeight="false" outlineLevel="0" collapsed="false">
      <c r="C91" s="466"/>
      <c r="D91" s="466"/>
      <c r="E91" s="466"/>
      <c r="F91" s="466"/>
      <c r="G91" s="466"/>
    </row>
    <row r="92" s="465" customFormat="true" ht="13.5" hidden="false" customHeight="false" outlineLevel="0" collapsed="false">
      <c r="C92" s="466"/>
      <c r="D92" s="466"/>
      <c r="E92" s="466"/>
      <c r="F92" s="466"/>
      <c r="G92" s="466"/>
    </row>
    <row r="93" s="465" customFormat="true" ht="13.5" hidden="false" customHeight="false" outlineLevel="0" collapsed="false">
      <c r="C93" s="466"/>
      <c r="D93" s="466"/>
      <c r="E93" s="466"/>
      <c r="F93" s="466"/>
      <c r="G93" s="466"/>
    </row>
    <row r="94" s="465" customFormat="true" ht="13.5" hidden="false" customHeight="false" outlineLevel="0" collapsed="false">
      <c r="C94" s="466"/>
      <c r="D94" s="466"/>
      <c r="E94" s="466"/>
      <c r="F94" s="466"/>
      <c r="G94" s="466"/>
    </row>
    <row r="95" s="465" customFormat="true" ht="13.5" hidden="false" customHeight="false" outlineLevel="0" collapsed="false">
      <c r="C95" s="466"/>
      <c r="D95" s="466"/>
      <c r="E95" s="466"/>
      <c r="F95" s="466"/>
      <c r="G95" s="466"/>
    </row>
    <row r="96" s="465" customFormat="true" ht="13.5" hidden="false" customHeight="false" outlineLevel="0" collapsed="false">
      <c r="C96" s="466"/>
      <c r="D96" s="466"/>
      <c r="E96" s="466"/>
      <c r="F96" s="466"/>
      <c r="G96" s="466"/>
    </row>
    <row r="97" s="465" customFormat="true" ht="13.5" hidden="false" customHeight="false" outlineLevel="0" collapsed="false">
      <c r="C97" s="466"/>
      <c r="D97" s="466"/>
      <c r="E97" s="466"/>
      <c r="F97" s="466"/>
      <c r="G97" s="466"/>
    </row>
    <row r="98" s="465" customFormat="true" ht="13.5" hidden="false" customHeight="false" outlineLevel="0" collapsed="false">
      <c r="C98" s="466"/>
      <c r="D98" s="466"/>
      <c r="E98" s="466"/>
      <c r="F98" s="466"/>
      <c r="G98" s="466"/>
      <c r="H98" s="466"/>
      <c r="I98" s="466"/>
      <c r="J98" s="467"/>
    </row>
    <row r="99" customFormat="false" ht="13.5" hidden="false" customHeight="false" outlineLevel="0" collapsed="false">
      <c r="J99" s="548"/>
    </row>
    <row r="100" customFormat="false" ht="13.5" hidden="false" customHeight="false" outlineLevel="0" collapsed="false">
      <c r="J100" s="548"/>
    </row>
    <row r="101" customFormat="false" ht="13.5" hidden="false" customHeight="false" outlineLevel="0" collapsed="false">
      <c r="J101" s="548"/>
    </row>
    <row r="102" customFormat="false" ht="13.5" hidden="false" customHeight="false" outlineLevel="0" collapsed="false">
      <c r="J102" s="548"/>
    </row>
    <row r="103" customFormat="false" ht="13.5" hidden="false" customHeight="false" outlineLevel="0" collapsed="false">
      <c r="J103" s="548"/>
    </row>
    <row r="104" customFormat="false" ht="13.5" hidden="false" customHeight="false" outlineLevel="0" collapsed="false">
      <c r="J104" s="548"/>
    </row>
    <row r="105" customFormat="false" ht="13.5" hidden="false" customHeight="false" outlineLevel="0" collapsed="false">
      <c r="J105" s="548"/>
    </row>
    <row r="106" customFormat="false" ht="13.5" hidden="false" customHeight="false" outlineLevel="0" collapsed="false">
      <c r="J106" s="548"/>
    </row>
    <row r="107" customFormat="false" ht="13.5" hidden="false" customHeight="false" outlineLevel="0" collapsed="false">
      <c r="J107" s="548"/>
    </row>
  </sheetData>
  <mergeCells count="23">
    <mergeCell ref="B3:B4"/>
    <mergeCell ref="C3:C4"/>
    <mergeCell ref="D3:D4"/>
    <mergeCell ref="E3:E4"/>
    <mergeCell ref="F3:F4"/>
    <mergeCell ref="G3:G4"/>
    <mergeCell ref="H3:H4"/>
    <mergeCell ref="I3:I4"/>
    <mergeCell ref="J3:P3"/>
    <mergeCell ref="Q3:Q4"/>
    <mergeCell ref="R3:R4"/>
    <mergeCell ref="B5:B16"/>
    <mergeCell ref="B17:C17"/>
    <mergeCell ref="B18:B29"/>
    <mergeCell ref="B30:C30"/>
    <mergeCell ref="B31:B42"/>
    <mergeCell ref="B43:C43"/>
    <mergeCell ref="B44:B55"/>
    <mergeCell ref="B56:C56"/>
    <mergeCell ref="B57:B68"/>
    <mergeCell ref="B69:C69"/>
    <mergeCell ref="B70:B81"/>
    <mergeCell ref="B82:C8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BP167"/>
  <sheetViews>
    <sheetView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3" ySplit="0" topLeftCell="D1" activePane="topRight" state="frozen"/>
      <selection pane="topLeft" activeCell="A1" activeCellId="0" sqref="A1"/>
      <selection pane="topRight" activeCell="BB78" activeCellId="0" sqref="BB78"/>
    </sheetView>
  </sheetViews>
  <sheetFormatPr defaultRowHeight="17.25" zeroHeight="false" outlineLevelRow="0" outlineLevelCol="0"/>
  <cols>
    <col collapsed="false" customWidth="true" hidden="false" outlineLevel="0" max="1" min="1" style="214" width="3.71"/>
    <col collapsed="false" customWidth="false" hidden="false" outlineLevel="0" max="2" min="2" style="214" width="11.42"/>
    <col collapsed="false" customWidth="true" hidden="false" outlineLevel="0" max="3" min="3" style="214" width="12.42"/>
    <col collapsed="false" customWidth="true" hidden="false" outlineLevel="0" max="4" min="4" style="214" width="8.42"/>
    <col collapsed="false" customWidth="true" hidden="false" outlineLevel="0" max="5" min="5" style="549" width="8.42"/>
    <col collapsed="false" customWidth="true" hidden="false" outlineLevel="0" max="6" min="6" style="214" width="10.71"/>
    <col collapsed="false" customWidth="true" hidden="false" outlineLevel="0" max="7" min="7" style="214" width="9.85"/>
    <col collapsed="false" customWidth="true" hidden="false" outlineLevel="0" max="9" min="8" style="214" width="9.71"/>
    <col collapsed="false" customWidth="true" hidden="false" outlineLevel="0" max="11" min="10" style="214" width="9.14"/>
    <col collapsed="false" customWidth="true" hidden="false" outlineLevel="0" max="13" min="12" style="214" width="9"/>
    <col collapsed="false" customWidth="true" hidden="false" outlineLevel="0" max="16" min="14" style="214" width="8.42"/>
    <col collapsed="false" customWidth="true" hidden="false" outlineLevel="0" max="17" min="17" style="214" width="11.29"/>
    <col collapsed="false" customWidth="true" hidden="false" outlineLevel="0" max="20" min="18" style="214" width="8.42"/>
    <col collapsed="false" customWidth="true" hidden="false" outlineLevel="0" max="21" min="21" style="214" width="10.99"/>
    <col collapsed="false" customWidth="true" hidden="false" outlineLevel="0" max="23" min="22" style="214" width="9.42"/>
    <col collapsed="false" customWidth="false" hidden="false" outlineLevel="0" max="24" min="24" style="550" width="11.42"/>
    <col collapsed="false" customWidth="true" hidden="false" outlineLevel="0" max="26" min="25" style="214" width="8.42"/>
    <col collapsed="false" customWidth="true" hidden="false" outlineLevel="0" max="28" min="27" style="214" width="9.14"/>
    <col collapsed="false" customWidth="true" hidden="false" outlineLevel="0" max="30" min="29" style="214" width="8.42"/>
    <col collapsed="false" customWidth="true" hidden="false" outlineLevel="0" max="32" min="31" style="214" width="9.85"/>
    <col collapsed="false" customWidth="true" hidden="false" outlineLevel="0" max="41" min="33" style="214" width="8.42"/>
    <col collapsed="false" customWidth="true" hidden="false" outlineLevel="0" max="42" min="42" style="214" width="10.58"/>
    <col collapsed="false" customWidth="true" hidden="false" outlineLevel="0" max="44" min="43" style="214" width="8.42"/>
    <col collapsed="false" customWidth="true" hidden="false" outlineLevel="0" max="45" min="45" style="550" width="9.85"/>
    <col collapsed="false" customWidth="true" hidden="false" outlineLevel="0" max="46" min="46" style="214" width="14.43"/>
    <col collapsed="false" customWidth="true" hidden="false" outlineLevel="0" max="47" min="47" style="215" width="9.29"/>
    <col collapsed="false" customWidth="true" hidden="false" outlineLevel="0" max="48" min="48" style="215" width="8.42"/>
    <col collapsed="false" customWidth="true" hidden="false" outlineLevel="0" max="49" min="49" style="215" width="8.14"/>
    <col collapsed="false" customWidth="true" hidden="false" outlineLevel="0" max="50" min="50" style="215" width="8.86"/>
    <col collapsed="false" customWidth="true" hidden="false" outlineLevel="0" max="51" min="51" style="215" width="8.29"/>
    <col collapsed="false" customWidth="true" hidden="false" outlineLevel="0" max="52" min="52" style="215" width="8.42"/>
    <col collapsed="false" customWidth="true" hidden="false" outlineLevel="0" max="53" min="53" style="215" width="9.14"/>
    <col collapsed="false" customWidth="true" hidden="false" outlineLevel="0" max="54" min="54" style="215" width="9.42"/>
    <col collapsed="false" customWidth="true" hidden="false" outlineLevel="0" max="55" min="55" style="215" width="19"/>
    <col collapsed="false" customWidth="true" hidden="false" outlineLevel="0" max="56" min="56" style="215" width="8.86"/>
    <col collapsed="false" customWidth="true" hidden="false" outlineLevel="0" max="58" min="57" style="215" width="8.71"/>
    <col collapsed="false" customWidth="true" hidden="false" outlineLevel="0" max="59" min="59" style="215" width="9.42"/>
    <col collapsed="false" customWidth="true" hidden="false" outlineLevel="0" max="60" min="60" style="215" width="16.42"/>
    <col collapsed="false" customWidth="true" hidden="false" outlineLevel="0" max="61" min="61" style="215" width="18.42"/>
    <col collapsed="false" customWidth="true" hidden="false" outlineLevel="0" max="62" min="62" style="215" width="13.14"/>
    <col collapsed="false" customWidth="true" hidden="false" outlineLevel="0" max="63" min="63" style="215" width="8.42"/>
    <col collapsed="false" customWidth="true" hidden="false" outlineLevel="0" max="64" min="64" style="215" width="8.71"/>
    <col collapsed="false" customWidth="true" hidden="false" outlineLevel="0" max="65" min="65" style="215" width="10.58"/>
    <col collapsed="false" customWidth="true" hidden="false" outlineLevel="0" max="66" min="66" style="550" width="10"/>
    <col collapsed="false" customWidth="false" hidden="false" outlineLevel="0" max="1025" min="67" style="214" width="11.42"/>
  </cols>
  <sheetData>
    <row r="1" customFormat="false" ht="17.25" hidden="false" customHeight="false" outlineLevel="0" collapsed="false">
      <c r="B1" s="127" t="s">
        <v>143</v>
      </c>
      <c r="BN1" s="215"/>
      <c r="BO1" s="550"/>
    </row>
    <row r="2" customFormat="false" ht="17.25" hidden="false" customHeight="false" outlineLevel="0" collapsed="false">
      <c r="B2" s="127" t="s">
        <v>144</v>
      </c>
      <c r="BN2" s="215"/>
      <c r="BO2" s="550"/>
    </row>
    <row r="3" customFormat="false" ht="17.25" hidden="false" customHeight="false" outlineLevel="0" collapsed="false">
      <c r="B3" s="127" t="s">
        <v>145</v>
      </c>
      <c r="BN3" s="215"/>
      <c r="BO3" s="550"/>
    </row>
    <row r="4" customFormat="false" ht="9.75" hidden="false" customHeight="true" outlineLevel="0" collapsed="false">
      <c r="BN4" s="215"/>
      <c r="BO4" s="550"/>
    </row>
    <row r="5" s="247" customFormat="true" ht="17.25" hidden="false" customHeight="true" outlineLevel="0" collapsed="false">
      <c r="B5" s="551" t="s">
        <v>141</v>
      </c>
      <c r="C5" s="552" t="s">
        <v>17</v>
      </c>
      <c r="D5" s="553" t="s">
        <v>146</v>
      </c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4"/>
      <c r="Z5" s="554"/>
      <c r="AA5" s="554"/>
      <c r="AB5" s="554"/>
      <c r="AC5" s="554"/>
      <c r="AD5" s="554"/>
      <c r="AE5" s="554"/>
      <c r="AF5" s="554"/>
      <c r="AG5" s="554"/>
      <c r="AH5" s="554"/>
      <c r="AI5" s="554"/>
      <c r="AJ5" s="554"/>
      <c r="AK5" s="554"/>
      <c r="AL5" s="554"/>
      <c r="AM5" s="554"/>
      <c r="AN5" s="554"/>
      <c r="AO5" s="554"/>
      <c r="AP5" s="554"/>
      <c r="AQ5" s="554"/>
      <c r="AR5" s="554"/>
      <c r="AS5" s="554"/>
      <c r="AT5" s="555"/>
      <c r="AU5" s="556"/>
      <c r="AV5" s="556"/>
      <c r="AW5" s="556"/>
      <c r="AX5" s="556"/>
      <c r="AY5" s="556"/>
      <c r="AZ5" s="556"/>
      <c r="BA5" s="556"/>
      <c r="BB5" s="556"/>
      <c r="BC5" s="556"/>
      <c r="BD5" s="556"/>
      <c r="BE5" s="556"/>
      <c r="BF5" s="556"/>
      <c r="BG5" s="556"/>
      <c r="BH5" s="556"/>
      <c r="BI5" s="556"/>
      <c r="BJ5" s="556"/>
      <c r="BK5" s="556"/>
      <c r="BL5" s="556"/>
      <c r="BM5" s="556"/>
      <c r="BN5" s="556"/>
      <c r="BO5" s="557"/>
    </row>
    <row r="6" s="247" customFormat="true" ht="17.25" hidden="false" customHeight="true" outlineLevel="0" collapsed="false">
      <c r="B6" s="551"/>
      <c r="C6" s="552"/>
      <c r="D6" s="558" t="s">
        <v>147</v>
      </c>
      <c r="E6" s="559" t="s">
        <v>148</v>
      </c>
      <c r="F6" s="560" t="s">
        <v>32</v>
      </c>
      <c r="G6" s="560" t="s">
        <v>149</v>
      </c>
      <c r="H6" s="560" t="s">
        <v>33</v>
      </c>
      <c r="I6" s="560" t="s">
        <v>150</v>
      </c>
      <c r="J6" s="560" t="s">
        <v>34</v>
      </c>
      <c r="K6" s="560" t="s">
        <v>151</v>
      </c>
      <c r="L6" s="560" t="s">
        <v>35</v>
      </c>
      <c r="M6" s="560" t="s">
        <v>152</v>
      </c>
      <c r="N6" s="560" t="s">
        <v>36</v>
      </c>
      <c r="O6" s="560" t="s">
        <v>153</v>
      </c>
      <c r="P6" s="560" t="s">
        <v>37</v>
      </c>
      <c r="Q6" s="560" t="s">
        <v>154</v>
      </c>
      <c r="R6" s="560" t="s">
        <v>38</v>
      </c>
      <c r="S6" s="560" t="s">
        <v>155</v>
      </c>
      <c r="T6" s="560" t="s">
        <v>39</v>
      </c>
      <c r="U6" s="561" t="s">
        <v>156</v>
      </c>
      <c r="V6" s="561" t="s">
        <v>40</v>
      </c>
      <c r="W6" s="562" t="s">
        <v>157</v>
      </c>
      <c r="X6" s="563" t="s">
        <v>22</v>
      </c>
      <c r="Y6" s="554"/>
      <c r="Z6" s="554"/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4"/>
      <c r="AM6" s="554"/>
      <c r="AN6" s="554"/>
      <c r="AO6" s="554"/>
      <c r="AP6" s="554"/>
      <c r="AQ6" s="554"/>
      <c r="AR6" s="554"/>
      <c r="AS6" s="554"/>
      <c r="AT6" s="555"/>
      <c r="AU6" s="556"/>
      <c r="AV6" s="556"/>
      <c r="AW6" s="556"/>
      <c r="AX6" s="556"/>
      <c r="AY6" s="556"/>
      <c r="AZ6" s="556"/>
      <c r="BA6" s="556"/>
      <c r="BB6" s="556"/>
      <c r="BC6" s="556"/>
      <c r="BD6" s="556"/>
      <c r="BE6" s="556"/>
      <c r="BF6" s="556"/>
      <c r="BG6" s="556"/>
      <c r="BH6" s="556"/>
      <c r="BI6" s="556"/>
      <c r="BJ6" s="556"/>
      <c r="BK6" s="556"/>
      <c r="BL6" s="556"/>
      <c r="BM6" s="556"/>
      <c r="BN6" s="556"/>
      <c r="BO6" s="557"/>
    </row>
    <row r="7" s="247" customFormat="true" ht="15" hidden="false" customHeight="true" outlineLevel="0" collapsed="false">
      <c r="B7" s="564" t="n">
        <v>2014</v>
      </c>
      <c r="C7" s="565" t="s">
        <v>41</v>
      </c>
      <c r="D7" s="154" t="n">
        <f aca="false">D89+Y89+AU89</f>
        <v>2995</v>
      </c>
      <c r="E7" s="566" t="n">
        <f aca="false">D7/$X7</f>
        <v>0.0161460748056541</v>
      </c>
      <c r="F7" s="156" t="n">
        <f aca="false">F89+AA89+AT89+AW89</f>
        <v>121358</v>
      </c>
      <c r="G7" s="566" t="n">
        <f aca="false">F7/$X7</f>
        <v>0.654242185731075</v>
      </c>
      <c r="H7" s="209" t="n">
        <f aca="false">H89+AC89+BA89+BI89+BC89+BJ89</f>
        <v>22724</v>
      </c>
      <c r="I7" s="566" t="n">
        <f aca="false">H7/$X7</f>
        <v>0.122505310144803</v>
      </c>
      <c r="J7" s="156" t="n">
        <f aca="false">J89+AE89+BL89</f>
        <v>9419</v>
      </c>
      <c r="K7" s="566" t="n">
        <f aca="false">J7/$X7</f>
        <v>0.0507779227360454</v>
      </c>
      <c r="L7" s="156" t="n">
        <f aca="false">L89+AG89+AY89+BE89</f>
        <v>13978</v>
      </c>
      <c r="M7" s="566" t="n">
        <f aca="false">L7/$X7</f>
        <v>0.0753555371063215</v>
      </c>
      <c r="N7" s="156" t="n">
        <f aca="false">N89+AI89+BG89</f>
        <v>834</v>
      </c>
      <c r="O7" s="566" t="n">
        <f aca="false">N7/$X7</f>
        <v>0.00449610229980485</v>
      </c>
      <c r="P7" s="156" t="n">
        <f aca="false">P89+AK89</f>
        <v>0</v>
      </c>
      <c r="Q7" s="566" t="n">
        <f aca="false">P7/$X7</f>
        <v>0</v>
      </c>
      <c r="R7" s="156" t="n">
        <f aca="false">R89+AM89</f>
        <v>841</v>
      </c>
      <c r="S7" s="566" t="n">
        <f aca="false">R7/$X7</f>
        <v>0.00453383936946748</v>
      </c>
      <c r="T7" s="156" t="n">
        <f aca="false">T89+AO89</f>
        <v>0</v>
      </c>
      <c r="U7" s="566" t="n">
        <f aca="false">T7/$X7</f>
        <v>0</v>
      </c>
      <c r="V7" s="157" t="n">
        <f aca="false">V89+AQ89+BN89</f>
        <v>13345</v>
      </c>
      <c r="W7" s="566" t="n">
        <f aca="false">V7/$X7</f>
        <v>0.0719430278068293</v>
      </c>
      <c r="X7" s="567" t="n">
        <f aca="false">D7+F7+H7+J7+L7+N7+P7+R7+T7+V7</f>
        <v>185494</v>
      </c>
      <c r="Y7" s="568" t="n">
        <f aca="false">O7+Q7+U7</f>
        <v>0.00449610229980485</v>
      </c>
      <c r="Z7" s="569"/>
      <c r="AA7" s="554"/>
      <c r="AB7" s="554"/>
      <c r="AC7" s="554"/>
      <c r="AD7" s="554"/>
      <c r="AE7" s="554"/>
      <c r="AF7" s="554"/>
      <c r="AG7" s="554"/>
      <c r="AH7" s="554"/>
      <c r="AI7" s="554"/>
      <c r="AJ7" s="554"/>
      <c r="AK7" s="554"/>
      <c r="AL7" s="554"/>
      <c r="AM7" s="554"/>
      <c r="AN7" s="554"/>
      <c r="AO7" s="554"/>
      <c r="AP7" s="554"/>
      <c r="AQ7" s="554"/>
      <c r="AR7" s="554"/>
      <c r="AS7" s="554"/>
      <c r="AT7" s="555"/>
      <c r="AU7" s="556"/>
      <c r="AV7" s="556"/>
      <c r="AW7" s="556"/>
      <c r="AX7" s="556"/>
      <c r="AY7" s="556"/>
      <c r="AZ7" s="556"/>
      <c r="BA7" s="556"/>
      <c r="BB7" s="556"/>
      <c r="BC7" s="556"/>
      <c r="BD7" s="556"/>
      <c r="BE7" s="556"/>
      <c r="BF7" s="556"/>
      <c r="BG7" s="556"/>
      <c r="BH7" s="556"/>
      <c r="BI7" s="556"/>
      <c r="BJ7" s="556"/>
      <c r="BK7" s="556"/>
      <c r="BL7" s="556"/>
      <c r="BM7" s="556"/>
      <c r="BN7" s="556"/>
      <c r="BO7" s="557"/>
    </row>
    <row r="8" s="247" customFormat="true" ht="15" hidden="false" customHeight="true" outlineLevel="0" collapsed="false">
      <c r="B8" s="564"/>
      <c r="C8" s="570" t="s">
        <v>42</v>
      </c>
      <c r="D8" s="184" t="n">
        <f aca="false">D90+Y90+AU90</f>
        <v>3254</v>
      </c>
      <c r="E8" s="571" t="n">
        <f aca="false">D8/$X8</f>
        <v>0.0155001833918441</v>
      </c>
      <c r="F8" s="60" t="n">
        <f aca="false">F90+AA90+AT90+AW90</f>
        <v>135056</v>
      </c>
      <c r="G8" s="571" t="n">
        <f aca="false">F8/$X8</f>
        <v>0.643329062129346</v>
      </c>
      <c r="H8" s="209" t="n">
        <f aca="false">H90+AC90+BA90+BI90+BC90+BJ90</f>
        <v>25520</v>
      </c>
      <c r="I8" s="571" t="n">
        <f aca="false">H8/$X8</f>
        <v>0.12156259377992</v>
      </c>
      <c r="J8" s="60" t="n">
        <f aca="false">J90+AE90+BL90</f>
        <v>16195</v>
      </c>
      <c r="K8" s="571" t="n">
        <f aca="false">J8/$X8</f>
        <v>0.0771436601201336</v>
      </c>
      <c r="L8" s="60" t="n">
        <f aca="false">L90+AG90+AY90+BE90</f>
        <v>14201</v>
      </c>
      <c r="M8" s="571" t="n">
        <f aca="false">L8/$X8</f>
        <v>0.067645391624947</v>
      </c>
      <c r="N8" s="60" t="n">
        <f aca="false">N90+AI90+BG90</f>
        <v>861</v>
      </c>
      <c r="O8" s="571" t="n">
        <f aca="false">N8/$X8</f>
        <v>0.00410130851271596</v>
      </c>
      <c r="P8" s="60" t="n">
        <f aca="false">P90+AK90</f>
        <v>0</v>
      </c>
      <c r="Q8" s="571" t="n">
        <f aca="false">P8/$X8</f>
        <v>0</v>
      </c>
      <c r="R8" s="60" t="n">
        <f aca="false">R90+AM90</f>
        <v>924</v>
      </c>
      <c r="S8" s="571" t="n">
        <f aca="false">R8/$X8</f>
        <v>0.00440140425754884</v>
      </c>
      <c r="T8" s="60" t="n">
        <f aca="false">T90+AO90</f>
        <v>0</v>
      </c>
      <c r="U8" s="571" t="n">
        <f aca="false">T8/$X8</f>
        <v>0</v>
      </c>
      <c r="V8" s="61" t="n">
        <f aca="false">V90+AQ90+BN90</f>
        <v>13922</v>
      </c>
      <c r="W8" s="571" t="n">
        <f aca="false">V8/$X8</f>
        <v>0.0663163961835443</v>
      </c>
      <c r="X8" s="62" t="n">
        <f aca="false">D8+F8+H8+J8+L8+N8+P8+R8+T8+V8</f>
        <v>209933</v>
      </c>
      <c r="Y8" s="568" t="n">
        <f aca="false">O8+Q8+U8</f>
        <v>0.00410130851271596</v>
      </c>
      <c r="Z8" s="569"/>
      <c r="AA8" s="554"/>
      <c r="AB8" s="554"/>
      <c r="AC8" s="554"/>
      <c r="AD8" s="554"/>
      <c r="AE8" s="554"/>
      <c r="AF8" s="554"/>
      <c r="AG8" s="554"/>
      <c r="AH8" s="554"/>
      <c r="AI8" s="554"/>
      <c r="AJ8" s="554"/>
      <c r="AK8" s="554"/>
      <c r="AL8" s="554"/>
      <c r="AM8" s="554"/>
      <c r="AN8" s="554"/>
      <c r="AO8" s="554"/>
      <c r="AP8" s="554"/>
      <c r="AQ8" s="554"/>
      <c r="AR8" s="554"/>
      <c r="AS8" s="554"/>
      <c r="AT8" s="555"/>
      <c r="AU8" s="556"/>
      <c r="AV8" s="556"/>
      <c r="AW8" s="556"/>
      <c r="AX8" s="556"/>
      <c r="AY8" s="556"/>
      <c r="AZ8" s="556"/>
      <c r="BA8" s="556"/>
      <c r="BB8" s="556"/>
      <c r="BC8" s="556"/>
      <c r="BD8" s="556"/>
      <c r="BE8" s="556"/>
      <c r="BF8" s="556"/>
      <c r="BG8" s="556"/>
      <c r="BH8" s="556"/>
      <c r="BI8" s="556"/>
      <c r="BJ8" s="556"/>
      <c r="BK8" s="556"/>
      <c r="BL8" s="556"/>
      <c r="BM8" s="556"/>
      <c r="BN8" s="556"/>
      <c r="BO8" s="557"/>
    </row>
    <row r="9" s="247" customFormat="true" ht="15" hidden="false" customHeight="true" outlineLevel="0" collapsed="false">
      <c r="B9" s="564"/>
      <c r="C9" s="570" t="s">
        <v>43</v>
      </c>
      <c r="D9" s="167" t="n">
        <f aca="false">D91+Y91+AU91</f>
        <v>3357</v>
      </c>
      <c r="E9" s="571" t="n">
        <f aca="false">D9/$X9</f>
        <v>0.0166626131067311</v>
      </c>
      <c r="F9" s="60" t="n">
        <f aca="false">F91+AA91+AT91+AW91</f>
        <v>132928</v>
      </c>
      <c r="G9" s="571" t="n">
        <f aca="false">F9/$X9</f>
        <v>0.65979381443299</v>
      </c>
      <c r="H9" s="209" t="n">
        <f aca="false">H91+AC91+BA91+BI91+BC91+BJ91</f>
        <v>24205</v>
      </c>
      <c r="I9" s="571" t="n">
        <f aca="false">H9/$X9</f>
        <v>0.120142552948593</v>
      </c>
      <c r="J9" s="60" t="n">
        <f aca="false">J91+AE91+BL91</f>
        <v>14387</v>
      </c>
      <c r="K9" s="571" t="n">
        <f aca="false">J9/$X9</f>
        <v>0.0714104899513077</v>
      </c>
      <c r="L9" s="60" t="n">
        <f aca="false">L91+AG91+AY91+BE91</f>
        <v>13132</v>
      </c>
      <c r="M9" s="571" t="n">
        <f aca="false">L9/$X9</f>
        <v>0.0651812437645494</v>
      </c>
      <c r="N9" s="60" t="n">
        <f aca="false">N91+AI91+BG91</f>
        <v>721</v>
      </c>
      <c r="O9" s="571" t="n">
        <f aca="false">N9/$X9</f>
        <v>0.00357871434314957</v>
      </c>
      <c r="P9" s="60" t="n">
        <f aca="false">P91+AK91</f>
        <v>0</v>
      </c>
      <c r="Q9" s="571" t="n">
        <f aca="false">P9/$X9</f>
        <v>0</v>
      </c>
      <c r="R9" s="60" t="n">
        <f aca="false">R91+AM91</f>
        <v>854</v>
      </c>
      <c r="S9" s="571" t="n">
        <f aca="false">R9/$X9</f>
        <v>0.00423886553266259</v>
      </c>
      <c r="T9" s="60" t="n">
        <f aca="false">T91+AO91</f>
        <v>0</v>
      </c>
      <c r="U9" s="571" t="n">
        <f aca="false">T9/$X9</f>
        <v>0</v>
      </c>
      <c r="V9" s="61" t="n">
        <f aca="false">V91+AQ91+BN91</f>
        <v>11885</v>
      </c>
      <c r="W9" s="571" t="n">
        <f aca="false">V9/$X9</f>
        <v>0.0589917059200175</v>
      </c>
      <c r="X9" s="62" t="n">
        <f aca="false">D9+F9+H9+J9+L9+N9+P9+R9+T9+V9</f>
        <v>201469</v>
      </c>
      <c r="Y9" s="568" t="n">
        <f aca="false">O9+Q9+U9</f>
        <v>0.00357871434314957</v>
      </c>
      <c r="Z9" s="569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554"/>
      <c r="AL9" s="554"/>
      <c r="AM9" s="554"/>
      <c r="AN9" s="554"/>
      <c r="AO9" s="554"/>
      <c r="AP9" s="554"/>
      <c r="AQ9" s="554"/>
      <c r="AR9" s="554"/>
      <c r="AS9" s="554"/>
      <c r="AT9" s="555"/>
      <c r="AU9" s="556"/>
      <c r="AV9" s="556"/>
      <c r="AW9" s="556"/>
      <c r="AX9" s="556"/>
      <c r="AY9" s="556"/>
      <c r="AZ9" s="556"/>
      <c r="BA9" s="556"/>
      <c r="BB9" s="556"/>
      <c r="BC9" s="556"/>
      <c r="BD9" s="556"/>
      <c r="BE9" s="556"/>
      <c r="BF9" s="556"/>
      <c r="BG9" s="556"/>
      <c r="BH9" s="556"/>
      <c r="BI9" s="556"/>
      <c r="BJ9" s="556"/>
      <c r="BK9" s="556"/>
      <c r="BL9" s="556"/>
      <c r="BM9" s="556"/>
      <c r="BN9" s="556"/>
      <c r="BO9" s="557"/>
    </row>
    <row r="10" s="247" customFormat="true" ht="15" hidden="false" customHeight="true" outlineLevel="0" collapsed="false">
      <c r="B10" s="564"/>
      <c r="C10" s="570" t="s">
        <v>44</v>
      </c>
      <c r="D10" s="167" t="n">
        <f aca="false">D92+Y92+AU92</f>
        <v>3147</v>
      </c>
      <c r="E10" s="571" t="n">
        <f aca="false">D10/$X10</f>
        <v>0.0180420350177152</v>
      </c>
      <c r="F10" s="60" t="n">
        <f aca="false">F92+AA92+AT92+AW92</f>
        <v>114253</v>
      </c>
      <c r="G10" s="571" t="n">
        <f aca="false">F10/$X10</f>
        <v>0.655022760368294</v>
      </c>
      <c r="H10" s="209" t="n">
        <f aca="false">H92+AC92+BA92+BI92+BC92+BJ92</f>
        <v>21911</v>
      </c>
      <c r="I10" s="571" t="n">
        <f aca="false">H10/$X10</f>
        <v>0.125617740474471</v>
      </c>
      <c r="J10" s="60" t="n">
        <f aca="false">J92+AE92+BL92</f>
        <v>11303</v>
      </c>
      <c r="K10" s="571" t="n">
        <f aca="false">J10/$X10</f>
        <v>0.0648011190992169</v>
      </c>
      <c r="L10" s="60" t="n">
        <f aca="false">L92+AG92+AY92+BE92</f>
        <v>11687</v>
      </c>
      <c r="M10" s="571" t="n">
        <f aca="false">L10/$X10</f>
        <v>0.0670026257553346</v>
      </c>
      <c r="N10" s="60" t="n">
        <f aca="false">N92+AI92+BG92</f>
        <v>540</v>
      </c>
      <c r="O10" s="571" t="n">
        <f aca="false">N10/$X10</f>
        <v>0.00309586873516563</v>
      </c>
      <c r="P10" s="60" t="n">
        <f aca="false">P92+AK92</f>
        <v>11</v>
      </c>
      <c r="Q10" s="571" t="n">
        <f aca="false">P10/$X10</f>
        <v>6.30639927533739E-005</v>
      </c>
      <c r="R10" s="60" t="n">
        <f aca="false">R92+AM92</f>
        <v>612</v>
      </c>
      <c r="S10" s="571" t="n">
        <f aca="false">R10/$X10</f>
        <v>0.00350865123318771</v>
      </c>
      <c r="T10" s="60" t="n">
        <f aca="false">T92+AO92</f>
        <v>0</v>
      </c>
      <c r="U10" s="571" t="n">
        <f aca="false">T10/$X10</f>
        <v>0</v>
      </c>
      <c r="V10" s="61" t="n">
        <f aca="false">V92+AQ92+BN92</f>
        <v>10962</v>
      </c>
      <c r="W10" s="571" t="n">
        <f aca="false">V10/$X10</f>
        <v>0.0628461353238623</v>
      </c>
      <c r="X10" s="62" t="n">
        <f aca="false">D10+F10+H10+J10+L10+N10+P10+R10+T10+V10</f>
        <v>174426</v>
      </c>
      <c r="Y10" s="568" t="n">
        <f aca="false">O10+Q10+U10</f>
        <v>0.003158932727919</v>
      </c>
      <c r="Z10" s="569"/>
      <c r="AA10" s="554"/>
      <c r="AB10" s="554"/>
      <c r="AC10" s="554"/>
      <c r="AD10" s="554"/>
      <c r="AE10" s="554"/>
      <c r="AF10" s="554"/>
      <c r="AG10" s="554"/>
      <c r="AH10" s="554"/>
      <c r="AI10" s="554"/>
      <c r="AJ10" s="554"/>
      <c r="AK10" s="554"/>
      <c r="AL10" s="554"/>
      <c r="AM10" s="554"/>
      <c r="AN10" s="554"/>
      <c r="AO10" s="554"/>
      <c r="AP10" s="554"/>
      <c r="AQ10" s="554"/>
      <c r="AR10" s="554"/>
      <c r="AS10" s="554"/>
      <c r="AT10" s="555"/>
      <c r="AU10" s="556"/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7"/>
    </row>
    <row r="11" s="247" customFormat="true" ht="15" hidden="false" customHeight="true" outlineLevel="0" collapsed="false">
      <c r="B11" s="564"/>
      <c r="C11" s="570" t="s">
        <v>45</v>
      </c>
      <c r="D11" s="167" t="n">
        <f aca="false">D93+Y93+AU93</f>
        <v>3251</v>
      </c>
      <c r="E11" s="571" t="n">
        <f aca="false">D11/$X11</f>
        <v>0.0158168726281989</v>
      </c>
      <c r="F11" s="60" t="n">
        <f aca="false">F93+AA93+AT93+AW93</f>
        <v>133740</v>
      </c>
      <c r="G11" s="571" t="n">
        <f aca="false">F11/$X11</f>
        <v>0.650676267393208</v>
      </c>
      <c r="H11" s="209" t="n">
        <f aca="false">H93+AC93+BA93+BI93+BC93+BJ93</f>
        <v>25978</v>
      </c>
      <c r="I11" s="571" t="n">
        <f aca="false">H11/$X11</f>
        <v>0.126389024034251</v>
      </c>
      <c r="J11" s="60" t="n">
        <f aca="false">J93+AE93+BL93</f>
        <v>13936</v>
      </c>
      <c r="K11" s="571" t="n">
        <f aca="false">J11/$X11</f>
        <v>0.0678018877104213</v>
      </c>
      <c r="L11" s="60" t="n">
        <f aca="false">L93+AG93+AY93+BE93</f>
        <v>13665</v>
      </c>
      <c r="M11" s="571" t="n">
        <f aca="false">L11/$X11</f>
        <v>0.0664834095553177</v>
      </c>
      <c r="N11" s="60" t="n">
        <f aca="false">N93+AI93+BG93</f>
        <v>892</v>
      </c>
      <c r="O11" s="571" t="n">
        <f aca="false">N11/$X11</f>
        <v>0.00433978787583925</v>
      </c>
      <c r="P11" s="60" t="n">
        <f aca="false">P93+AK93</f>
        <v>0</v>
      </c>
      <c r="Q11" s="571" t="n">
        <f aca="false">P11/$X11</f>
        <v>0</v>
      </c>
      <c r="R11" s="60" t="n">
        <f aca="false">R93+AM93</f>
        <v>796</v>
      </c>
      <c r="S11" s="571" t="n">
        <f aca="false">R11/$X11</f>
        <v>0.00387272550355162</v>
      </c>
      <c r="T11" s="60" t="n">
        <f aca="false">T93+AO93</f>
        <v>0</v>
      </c>
      <c r="U11" s="571" t="n">
        <f aca="false">T11/$X11</f>
        <v>0</v>
      </c>
      <c r="V11" s="61" t="n">
        <f aca="false">V93+AQ93+BN93</f>
        <v>13282</v>
      </c>
      <c r="W11" s="571" t="n">
        <f aca="false">V11/$X11</f>
        <v>0.0646200252992118</v>
      </c>
      <c r="X11" s="62" t="n">
        <f aca="false">D11+F11+H11+J11+L11+N11+P11+R11+T11+V11</f>
        <v>205540</v>
      </c>
      <c r="Y11" s="568" t="n">
        <f aca="false">O11+Q11+U11</f>
        <v>0.00433978787583925</v>
      </c>
      <c r="Z11" s="569"/>
      <c r="AA11" s="554"/>
      <c r="AB11" s="554"/>
      <c r="AC11" s="554"/>
      <c r="AD11" s="554"/>
      <c r="AE11" s="554"/>
      <c r="AF11" s="554"/>
      <c r="AG11" s="554"/>
      <c r="AH11" s="554"/>
      <c r="AI11" s="554"/>
      <c r="AJ11" s="554"/>
      <c r="AK11" s="554"/>
      <c r="AL11" s="554"/>
      <c r="AM11" s="554"/>
      <c r="AN11" s="554"/>
      <c r="AO11" s="554"/>
      <c r="AP11" s="554"/>
      <c r="AQ11" s="554"/>
      <c r="AR11" s="554"/>
      <c r="AS11" s="554"/>
      <c r="AT11" s="555"/>
      <c r="AU11" s="556"/>
      <c r="AV11" s="556"/>
      <c r="AW11" s="556"/>
      <c r="AX11" s="556"/>
      <c r="AY11" s="556"/>
      <c r="AZ11" s="556"/>
      <c r="BA11" s="556"/>
      <c r="BB11" s="556"/>
      <c r="BC11" s="556"/>
      <c r="BD11" s="556"/>
      <c r="BE11" s="556"/>
      <c r="BF11" s="556"/>
      <c r="BG11" s="556"/>
      <c r="BH11" s="556"/>
      <c r="BI11" s="556"/>
      <c r="BJ11" s="556"/>
      <c r="BK11" s="556"/>
      <c r="BL11" s="556"/>
      <c r="BM11" s="556"/>
      <c r="BN11" s="556"/>
      <c r="BO11" s="557"/>
    </row>
    <row r="12" s="247" customFormat="true" ht="15" hidden="false" customHeight="true" outlineLevel="0" collapsed="false">
      <c r="B12" s="564"/>
      <c r="C12" s="570" t="s">
        <v>46</v>
      </c>
      <c r="D12" s="167" t="n">
        <f aca="false">D94+Y94+AU94</f>
        <v>3171</v>
      </c>
      <c r="E12" s="571" t="n">
        <f aca="false">D12/$X12</f>
        <v>0.018771644220808</v>
      </c>
      <c r="F12" s="60" t="n">
        <f aca="false">F94+AA94+AT94+AW94</f>
        <v>112009</v>
      </c>
      <c r="G12" s="571" t="n">
        <f aca="false">F12/$X12</f>
        <v>0.663069409501258</v>
      </c>
      <c r="H12" s="209" t="n">
        <f aca="false">H94+AC94+BA94+BI94+BC94+BJ94</f>
        <v>22132</v>
      </c>
      <c r="I12" s="571" t="n">
        <f aca="false">H12/$X12</f>
        <v>0.131016723397958</v>
      </c>
      <c r="J12" s="60" t="n">
        <f aca="false">J94+AE94+BL94</f>
        <v>8971</v>
      </c>
      <c r="K12" s="571" t="n">
        <f aca="false">J12/$X12</f>
        <v>0.0531064081693059</v>
      </c>
      <c r="L12" s="60" t="n">
        <f aca="false">L94+AG94+AY94+BE94</f>
        <v>11252</v>
      </c>
      <c r="M12" s="571" t="n">
        <f aca="false">L12/$X12</f>
        <v>0.0666094420600858</v>
      </c>
      <c r="N12" s="60" t="n">
        <f aca="false">N94+AI94+BG94</f>
        <v>523</v>
      </c>
      <c r="O12" s="571" t="n">
        <f aca="false">N12/$X12</f>
        <v>0.00309604854225248</v>
      </c>
      <c r="P12" s="60" t="n">
        <f aca="false">P94+AK94</f>
        <v>0</v>
      </c>
      <c r="Q12" s="571" t="n">
        <f aca="false">P12/$X12</f>
        <v>0</v>
      </c>
      <c r="R12" s="60" t="n">
        <f aca="false">R94+AM94</f>
        <v>715</v>
      </c>
      <c r="S12" s="571" t="n">
        <f aca="false">R12/$X12</f>
        <v>0.00423264762468551</v>
      </c>
      <c r="T12" s="60" t="n">
        <f aca="false">T94+AO94</f>
        <v>0</v>
      </c>
      <c r="U12" s="571" t="n">
        <f aca="false">T12/$X12</f>
        <v>0</v>
      </c>
      <c r="V12" s="61" t="n">
        <f aca="false">V94+AQ94+BN94</f>
        <v>10152</v>
      </c>
      <c r="W12" s="571" t="n">
        <f aca="false">V12/$X12</f>
        <v>0.0600976764836466</v>
      </c>
      <c r="X12" s="62" t="n">
        <f aca="false">D12+F12+H12+J12+L12+N12+P12+R12+T12+V12</f>
        <v>168925</v>
      </c>
      <c r="Y12" s="568" t="n">
        <f aca="false">O12+Q12+U12</f>
        <v>0.00309604854225248</v>
      </c>
      <c r="Z12" s="569"/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4"/>
      <c r="AL12" s="554"/>
      <c r="AM12" s="554"/>
      <c r="AN12" s="554"/>
      <c r="AO12" s="554"/>
      <c r="AP12" s="554"/>
      <c r="AQ12" s="554"/>
      <c r="AR12" s="554"/>
      <c r="AS12" s="554"/>
      <c r="AT12" s="555"/>
      <c r="AU12" s="556"/>
      <c r="AV12" s="556"/>
      <c r="AW12" s="556"/>
      <c r="AX12" s="556"/>
      <c r="AY12" s="556"/>
      <c r="AZ12" s="556"/>
      <c r="BA12" s="556"/>
      <c r="BB12" s="556"/>
      <c r="BC12" s="556"/>
      <c r="BD12" s="556"/>
      <c r="BE12" s="556"/>
      <c r="BF12" s="556"/>
      <c r="BG12" s="556"/>
      <c r="BH12" s="556"/>
      <c r="BI12" s="556"/>
      <c r="BJ12" s="556"/>
      <c r="BK12" s="556"/>
      <c r="BL12" s="556"/>
      <c r="BM12" s="556"/>
      <c r="BN12" s="556"/>
      <c r="BO12" s="557"/>
    </row>
    <row r="13" s="247" customFormat="true" ht="15" hidden="false" customHeight="true" outlineLevel="0" collapsed="false">
      <c r="B13" s="564"/>
      <c r="C13" s="570" t="s">
        <v>47</v>
      </c>
      <c r="D13" s="167" t="n">
        <f aca="false">D95+Y95+AU95</f>
        <v>2843</v>
      </c>
      <c r="E13" s="571" t="n">
        <f aca="false">D13/$X13</f>
        <v>0.0180573286840317</v>
      </c>
      <c r="F13" s="60" t="n">
        <f aca="false">F95+AA95+AT95+AW95</f>
        <v>106506</v>
      </c>
      <c r="G13" s="571" t="n">
        <f aca="false">F13/$X13</f>
        <v>0.676473390369848</v>
      </c>
      <c r="H13" s="209" t="n">
        <f aca="false">H95+AC95+BA95+BI95+BC95+BJ95</f>
        <v>22941</v>
      </c>
      <c r="I13" s="571" t="n">
        <f aca="false">H13/$X13</f>
        <v>0.145709875955108</v>
      </c>
      <c r="J13" s="60" t="n">
        <f aca="false">J95+AE95+BL95</f>
        <v>6718</v>
      </c>
      <c r="K13" s="571" t="n">
        <f aca="false">J13/$X13</f>
        <v>0.042669410516822</v>
      </c>
      <c r="L13" s="60" t="n">
        <f aca="false">L95+AG95+AY95+BE95</f>
        <v>9360</v>
      </c>
      <c r="M13" s="571" t="n">
        <f aca="false">L13/$X13</f>
        <v>0.0594500866980431</v>
      </c>
      <c r="N13" s="60" t="n">
        <f aca="false">N95+AI95+BG95</f>
        <v>436</v>
      </c>
      <c r="O13" s="571" t="n">
        <f aca="false">N13/$X13</f>
        <v>0.00276925617525073</v>
      </c>
      <c r="P13" s="60" t="n">
        <f aca="false">P95+AK95</f>
        <v>0</v>
      </c>
      <c r="Q13" s="571" t="n">
        <f aca="false">P13/$X13</f>
        <v>0</v>
      </c>
      <c r="R13" s="60" t="n">
        <f aca="false">R95+AM95</f>
        <v>644</v>
      </c>
      <c r="S13" s="571" t="n">
        <f aca="false">R13/$X13</f>
        <v>0.00409036921298502</v>
      </c>
      <c r="T13" s="60" t="n">
        <f aca="false">T95+AO95</f>
        <v>0</v>
      </c>
      <c r="U13" s="571" t="n">
        <f aca="false">T13/$X13</f>
        <v>0</v>
      </c>
      <c r="V13" s="61" t="n">
        <f aca="false">V95+AQ95+BN95</f>
        <v>7995</v>
      </c>
      <c r="W13" s="571" t="n">
        <f aca="false">V13/$X13</f>
        <v>0.0507802823879118</v>
      </c>
      <c r="X13" s="62" t="n">
        <f aca="false">D13+F13+H13+J13+L13+N13+P13+R13+T13+V13</f>
        <v>157443</v>
      </c>
      <c r="Y13" s="568" t="n">
        <f aca="false">O13+Q13+U13</f>
        <v>0.00276925617525073</v>
      </c>
      <c r="Z13" s="569"/>
      <c r="AA13" s="554"/>
      <c r="AB13" s="554"/>
      <c r="AC13" s="554"/>
      <c r="AD13" s="554"/>
      <c r="AE13" s="554"/>
      <c r="AF13" s="554"/>
      <c r="AG13" s="554"/>
      <c r="AH13" s="554"/>
      <c r="AI13" s="554"/>
      <c r="AJ13" s="554"/>
      <c r="AK13" s="554"/>
      <c r="AL13" s="554"/>
      <c r="AM13" s="554"/>
      <c r="AN13" s="554"/>
      <c r="AO13" s="554"/>
      <c r="AP13" s="554"/>
      <c r="AQ13" s="554"/>
      <c r="AR13" s="554"/>
      <c r="AS13" s="554"/>
      <c r="AT13" s="555"/>
      <c r="AU13" s="556"/>
      <c r="AV13" s="556"/>
      <c r="AW13" s="556"/>
      <c r="AX13" s="556"/>
      <c r="AY13" s="556"/>
      <c r="AZ13" s="556"/>
      <c r="BA13" s="556"/>
      <c r="BB13" s="556"/>
      <c r="BC13" s="556"/>
      <c r="BD13" s="556"/>
      <c r="BE13" s="556"/>
      <c r="BF13" s="556"/>
      <c r="BG13" s="556"/>
      <c r="BH13" s="556"/>
      <c r="BI13" s="556"/>
      <c r="BJ13" s="556"/>
      <c r="BK13" s="556"/>
      <c r="BL13" s="556"/>
      <c r="BM13" s="556"/>
      <c r="BN13" s="556"/>
      <c r="BO13" s="557"/>
    </row>
    <row r="14" s="247" customFormat="true" ht="15" hidden="false" customHeight="true" outlineLevel="0" collapsed="false">
      <c r="B14" s="564"/>
      <c r="C14" s="570" t="s">
        <v>48</v>
      </c>
      <c r="D14" s="167" t="n">
        <f aca="false">D96+Y96+AU96</f>
        <v>1501</v>
      </c>
      <c r="E14" s="571" t="n">
        <f aca="false">D14/$X14</f>
        <v>0.0164149560919063</v>
      </c>
      <c r="F14" s="60" t="n">
        <f aca="false">F96+AA96+AT96+AW96</f>
        <v>62173</v>
      </c>
      <c r="G14" s="571" t="n">
        <f aca="false">F14/$X14</f>
        <v>0.679924760227906</v>
      </c>
      <c r="H14" s="209" t="n">
        <f aca="false">H96+AC96+BA96+BI96+BC96+BJ96</f>
        <v>12041</v>
      </c>
      <c r="I14" s="571" t="n">
        <f aca="false">H14/$X14</f>
        <v>0.131680537176978</v>
      </c>
      <c r="J14" s="60" t="n">
        <f aca="false">J96+AE96+BL96</f>
        <v>4059</v>
      </c>
      <c r="K14" s="571" t="n">
        <f aca="false">J14/$X14</f>
        <v>0.0443892783324767</v>
      </c>
      <c r="L14" s="60" t="n">
        <f aca="false">L96+AG96+AY96+BE96</f>
        <v>5104</v>
      </c>
      <c r="M14" s="571" t="n">
        <f aca="false">L14/$X14</f>
        <v>0.0558174123205127</v>
      </c>
      <c r="N14" s="60" t="n">
        <f aca="false">N96+AI96+BG96</f>
        <v>259</v>
      </c>
      <c r="O14" s="571" t="n">
        <f aca="false">N14/$X14</f>
        <v>0.00283242746689122</v>
      </c>
      <c r="P14" s="60" t="n">
        <f aca="false">P96+AK96</f>
        <v>0</v>
      </c>
      <c r="Q14" s="571" t="n">
        <f aca="false">P14/$X14</f>
        <v>0</v>
      </c>
      <c r="R14" s="60" t="n">
        <f aca="false">R96+AM96</f>
        <v>289</v>
      </c>
      <c r="S14" s="571" t="n">
        <f aca="false">R14/$X14</f>
        <v>0.00316050786846163</v>
      </c>
      <c r="T14" s="60" t="n">
        <f aca="false">T96+AO96</f>
        <v>0</v>
      </c>
      <c r="U14" s="571" t="n">
        <f aca="false">T14/$X14</f>
        <v>0</v>
      </c>
      <c r="V14" s="61" t="n">
        <f aca="false">V96+AQ96+BN96</f>
        <v>6015</v>
      </c>
      <c r="W14" s="571" t="n">
        <f aca="false">V14/$X14</f>
        <v>0.0657801205148675</v>
      </c>
      <c r="X14" s="62" t="n">
        <f aca="false">D14+F14+H14+J14+L14+N14+P14+R14+T14+V14</f>
        <v>91441</v>
      </c>
      <c r="Y14" s="568" t="n">
        <f aca="false">O14+Q14+U14</f>
        <v>0.00283242746689122</v>
      </c>
      <c r="Z14" s="569"/>
      <c r="AA14" s="554"/>
      <c r="AB14" s="554"/>
      <c r="AC14" s="554"/>
      <c r="AD14" s="554"/>
      <c r="AE14" s="554"/>
      <c r="AF14" s="554"/>
      <c r="AG14" s="554"/>
      <c r="AH14" s="554"/>
      <c r="AI14" s="554"/>
      <c r="AJ14" s="554"/>
      <c r="AK14" s="554"/>
      <c r="AL14" s="554"/>
      <c r="AM14" s="554"/>
      <c r="AN14" s="554"/>
      <c r="AO14" s="554"/>
      <c r="AP14" s="554"/>
      <c r="AQ14" s="554"/>
      <c r="AR14" s="554"/>
      <c r="AS14" s="554"/>
      <c r="AT14" s="555"/>
      <c r="AU14" s="556"/>
      <c r="AV14" s="556"/>
      <c r="AW14" s="556"/>
      <c r="AX14" s="556"/>
      <c r="AY14" s="556"/>
      <c r="AZ14" s="556"/>
      <c r="BA14" s="556"/>
      <c r="BB14" s="556"/>
      <c r="BC14" s="556"/>
      <c r="BD14" s="556"/>
      <c r="BE14" s="556"/>
      <c r="BF14" s="556"/>
      <c r="BG14" s="556"/>
      <c r="BH14" s="556"/>
      <c r="BI14" s="556"/>
      <c r="BJ14" s="556"/>
      <c r="BK14" s="556"/>
      <c r="BL14" s="556"/>
      <c r="BM14" s="556"/>
      <c r="BN14" s="556"/>
      <c r="BO14" s="557"/>
    </row>
    <row r="15" s="247" customFormat="true" ht="15" hidden="false" customHeight="true" outlineLevel="0" collapsed="false">
      <c r="B15" s="564"/>
      <c r="C15" s="570" t="s">
        <v>49</v>
      </c>
      <c r="D15" s="167" t="n">
        <f aca="false">D97+Y97+AU97</f>
        <v>2814</v>
      </c>
      <c r="E15" s="571" t="n">
        <f aca="false">D15/$X15</f>
        <v>0.0154878337397009</v>
      </c>
      <c r="F15" s="60" t="n">
        <f aca="false">F97+AA97+AT97+AW97</f>
        <v>119400</v>
      </c>
      <c r="G15" s="571" t="n">
        <f aca="false">F15/$X15</f>
        <v>0.657159683198397</v>
      </c>
      <c r="H15" s="209" t="n">
        <f aca="false">H97+AC97+BA97+BI97+BC97+BJ97</f>
        <v>23873</v>
      </c>
      <c r="I15" s="571" t="n">
        <f aca="false">H15/$X15</f>
        <v>0.131393409690078</v>
      </c>
      <c r="J15" s="60" t="n">
        <f aca="false">J97+AE97+BL97</f>
        <v>12848</v>
      </c>
      <c r="K15" s="571" t="n">
        <f aca="false">J15/$X15</f>
        <v>0.0707134640681156</v>
      </c>
      <c r="L15" s="60" t="n">
        <f aca="false">L97+AG97+AY97+BE97</f>
        <v>11871</v>
      </c>
      <c r="M15" s="571" t="n">
        <f aca="false">L15/$X15</f>
        <v>0.0653362026737703</v>
      </c>
      <c r="N15" s="60" t="n">
        <f aca="false">N97+AI97+BG97</f>
        <v>700</v>
      </c>
      <c r="O15" s="571" t="n">
        <f aca="false">N15/$X15</f>
        <v>0.00385269496012461</v>
      </c>
      <c r="P15" s="60" t="n">
        <f aca="false">P97+AK97</f>
        <v>0</v>
      </c>
      <c r="Q15" s="571" t="n">
        <f aca="false">P15/$X15</f>
        <v>0</v>
      </c>
      <c r="R15" s="60" t="n">
        <f aca="false">R97+AM97</f>
        <v>825</v>
      </c>
      <c r="S15" s="571" t="n">
        <f aca="false">R15/$X15</f>
        <v>0.004540676203004</v>
      </c>
      <c r="T15" s="60" t="n">
        <f aca="false">T97+AO97</f>
        <v>0</v>
      </c>
      <c r="U15" s="571" t="n">
        <f aca="false">T15/$X15</f>
        <v>0</v>
      </c>
      <c r="V15" s="61" t="n">
        <f aca="false">V97+AQ97+BN97</f>
        <v>9360</v>
      </c>
      <c r="W15" s="571" t="n">
        <f aca="false">V15/$X15</f>
        <v>0.051516035466809</v>
      </c>
      <c r="X15" s="62" t="n">
        <f aca="false">D15+F15+H15+J15+L15+N15+P15+R15+T15+V15</f>
        <v>181691</v>
      </c>
      <c r="Y15" s="568" t="n">
        <f aca="false">O15+Q15+U15</f>
        <v>0.00385269496012461</v>
      </c>
      <c r="Z15" s="569"/>
      <c r="AA15" s="554"/>
      <c r="AB15" s="554"/>
      <c r="AC15" s="554"/>
      <c r="AD15" s="554"/>
      <c r="AE15" s="554"/>
      <c r="AF15" s="554"/>
      <c r="AG15" s="554"/>
      <c r="AH15" s="554"/>
      <c r="AI15" s="554"/>
      <c r="AJ15" s="554"/>
      <c r="AK15" s="554"/>
      <c r="AL15" s="554"/>
      <c r="AM15" s="554"/>
      <c r="AN15" s="554"/>
      <c r="AO15" s="554"/>
      <c r="AP15" s="554"/>
      <c r="AQ15" s="554"/>
      <c r="AR15" s="554"/>
      <c r="AS15" s="554"/>
      <c r="AT15" s="555"/>
      <c r="AU15" s="556"/>
      <c r="AV15" s="556"/>
      <c r="AW15" s="556"/>
      <c r="AX15" s="556"/>
      <c r="AY15" s="556"/>
      <c r="AZ15" s="556"/>
      <c r="BA15" s="556"/>
      <c r="BB15" s="556"/>
      <c r="BC15" s="556"/>
      <c r="BD15" s="556"/>
      <c r="BE15" s="556"/>
      <c r="BF15" s="556"/>
      <c r="BG15" s="556"/>
      <c r="BH15" s="556"/>
      <c r="BI15" s="556"/>
      <c r="BJ15" s="556"/>
      <c r="BK15" s="556"/>
      <c r="BL15" s="556"/>
      <c r="BM15" s="556"/>
      <c r="BN15" s="556"/>
      <c r="BO15" s="557"/>
    </row>
    <row r="16" s="247" customFormat="true" ht="15" hidden="false" customHeight="true" outlineLevel="0" collapsed="false">
      <c r="B16" s="564"/>
      <c r="C16" s="570" t="s">
        <v>50</v>
      </c>
      <c r="D16" s="167" t="n">
        <f aca="false">D98+Y98+AU98</f>
        <v>3480</v>
      </c>
      <c r="E16" s="571" t="n">
        <f aca="false">D16/$X16</f>
        <v>0.015511892450879</v>
      </c>
      <c r="F16" s="60" t="n">
        <f aca="false">F98+AA98+AT98+AW98</f>
        <v>145887</v>
      </c>
      <c r="G16" s="571" t="n">
        <f aca="false">F16/$X16</f>
        <v>0.650282601718789</v>
      </c>
      <c r="H16" s="209" t="n">
        <f aca="false">H98+AC98+BA98+BI98+BC98+BJ98</f>
        <v>29614</v>
      </c>
      <c r="I16" s="571" t="n">
        <f aca="false">H16/$X16</f>
        <v>0.132002638804693</v>
      </c>
      <c r="J16" s="60" t="n">
        <f aca="false">J98+AE98+BL98</f>
        <v>18998</v>
      </c>
      <c r="K16" s="571" t="n">
        <f aca="false">J16/$X16</f>
        <v>0.0846824519487929</v>
      </c>
      <c r="L16" s="60" t="n">
        <f aca="false">L98+AG98+AY98+BE98</f>
        <v>14435</v>
      </c>
      <c r="M16" s="571" t="n">
        <f aca="false">L16/$X16</f>
        <v>0.0643431515886317</v>
      </c>
      <c r="N16" s="60" t="n">
        <f aca="false">N98+AI98+BG98</f>
        <v>1069</v>
      </c>
      <c r="O16" s="571" t="n">
        <f aca="false">N16/$X16</f>
        <v>0.0047650037442499</v>
      </c>
      <c r="P16" s="60" t="n">
        <f aca="false">P98+AK98</f>
        <v>0</v>
      </c>
      <c r="Q16" s="571" t="n">
        <f aca="false">P16/$X16</f>
        <v>0</v>
      </c>
      <c r="R16" s="60" t="n">
        <f aca="false">R98+AM98</f>
        <v>954</v>
      </c>
      <c r="S16" s="571" t="n">
        <f aca="false">R16/$X16</f>
        <v>0.00425239810291338</v>
      </c>
      <c r="T16" s="60" t="n">
        <f aca="false">T98+AO98</f>
        <v>0</v>
      </c>
      <c r="U16" s="571" t="n">
        <f aca="false">T16/$X16</f>
        <v>0</v>
      </c>
      <c r="V16" s="61" t="n">
        <f aca="false">V98+AQ98+BN98</f>
        <v>9907</v>
      </c>
      <c r="W16" s="571" t="n">
        <f aca="false">V16/$X16</f>
        <v>0.0441598616410512</v>
      </c>
      <c r="X16" s="62" t="n">
        <f aca="false">D16+F16+H16+J16+L16+N16+P16+R16+T16+V16</f>
        <v>224344</v>
      </c>
      <c r="Y16" s="568" t="n">
        <f aca="false">O16+Q16+U16</f>
        <v>0.0047650037442499</v>
      </c>
      <c r="Z16" s="569"/>
      <c r="AA16" s="554"/>
      <c r="AB16" s="554"/>
      <c r="AC16" s="554"/>
      <c r="AD16" s="554"/>
      <c r="AE16" s="554"/>
      <c r="AF16" s="554"/>
      <c r="AG16" s="554"/>
      <c r="AH16" s="554"/>
      <c r="AI16" s="554"/>
      <c r="AJ16" s="554"/>
      <c r="AK16" s="554"/>
      <c r="AL16" s="554"/>
      <c r="AM16" s="554"/>
      <c r="AN16" s="554"/>
      <c r="AO16" s="554"/>
      <c r="AP16" s="554"/>
      <c r="AQ16" s="554"/>
      <c r="AR16" s="554"/>
      <c r="AS16" s="554"/>
      <c r="AT16" s="555"/>
      <c r="AU16" s="556"/>
      <c r="AV16" s="556"/>
      <c r="AW16" s="556"/>
      <c r="AX16" s="556"/>
      <c r="AY16" s="556"/>
      <c r="AZ16" s="556"/>
      <c r="BA16" s="556"/>
      <c r="BB16" s="556"/>
      <c r="BC16" s="556"/>
      <c r="BD16" s="556"/>
      <c r="BE16" s="556"/>
      <c r="BF16" s="556"/>
      <c r="BG16" s="556"/>
      <c r="BH16" s="556"/>
      <c r="BI16" s="556"/>
      <c r="BJ16" s="556"/>
      <c r="BK16" s="556"/>
      <c r="BL16" s="556"/>
      <c r="BM16" s="556"/>
      <c r="BN16" s="556"/>
      <c r="BO16" s="557"/>
    </row>
    <row r="17" s="247" customFormat="true" ht="15" hidden="false" customHeight="true" outlineLevel="0" collapsed="false">
      <c r="B17" s="564"/>
      <c r="C17" s="570" t="s">
        <v>51</v>
      </c>
      <c r="D17" s="167" t="n">
        <f aca="false">D99+Y99+AU99</f>
        <v>3225</v>
      </c>
      <c r="E17" s="571" t="n">
        <f aca="false">D17/$X17</f>
        <v>0.0147766323024055</v>
      </c>
      <c r="F17" s="60" t="n">
        <f aca="false">F99+AA99+AT99+AW99</f>
        <v>142659</v>
      </c>
      <c r="G17" s="571" t="n">
        <f aca="false">F17/$X17</f>
        <v>0.653649484536083</v>
      </c>
      <c r="H17" s="209" t="n">
        <f aca="false">H99+AC99+BA99+BI99+BC99+BJ99</f>
        <v>28729</v>
      </c>
      <c r="I17" s="571" t="n">
        <f aca="false">H17/$X17</f>
        <v>0.131633447880871</v>
      </c>
      <c r="J17" s="60" t="n">
        <f aca="false">J99+AE99+BL99</f>
        <v>18321</v>
      </c>
      <c r="K17" s="571" t="n">
        <f aca="false">J17/$X17</f>
        <v>0.0839450171821306</v>
      </c>
      <c r="L17" s="60" t="n">
        <f aca="false">L99+AG99+AY99+BE99</f>
        <v>14963</v>
      </c>
      <c r="M17" s="571" t="n">
        <f aca="false">L17/$X17</f>
        <v>0.0685589919816724</v>
      </c>
      <c r="N17" s="60" t="n">
        <f aca="false">N99+AI99+BG99</f>
        <v>861</v>
      </c>
      <c r="O17" s="571" t="n">
        <f aca="false">N17/$X17</f>
        <v>0.00394501718213058</v>
      </c>
      <c r="P17" s="60" t="n">
        <f aca="false">P99+AK99</f>
        <v>0</v>
      </c>
      <c r="Q17" s="571" t="n">
        <f aca="false">P17/$X17</f>
        <v>0</v>
      </c>
      <c r="R17" s="60" t="n">
        <f aca="false">R99+AM99</f>
        <v>996</v>
      </c>
      <c r="S17" s="571" t="n">
        <f aca="false">R17/$X17</f>
        <v>0.00456357388316151</v>
      </c>
      <c r="T17" s="60" t="n">
        <f aca="false">T99+AO99</f>
        <v>0</v>
      </c>
      <c r="U17" s="571" t="n">
        <f aca="false">T17/$X17</f>
        <v>0</v>
      </c>
      <c r="V17" s="61" t="n">
        <f aca="false">V99+AQ99+BN99</f>
        <v>8496</v>
      </c>
      <c r="W17" s="571" t="n">
        <f aca="false">V17/$X17</f>
        <v>0.0389278350515464</v>
      </c>
      <c r="X17" s="62" t="n">
        <f aca="false">D17+F17+H17+J17+L17+N17+P17+R17+T17+V17</f>
        <v>218250</v>
      </c>
      <c r="Y17" s="568" t="n">
        <f aca="false">O17+Q17+U17</f>
        <v>0.00394501718213058</v>
      </c>
      <c r="Z17" s="569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54"/>
      <c r="AP17" s="554"/>
      <c r="AQ17" s="554"/>
      <c r="AR17" s="554"/>
      <c r="AS17" s="554"/>
      <c r="AT17" s="555"/>
      <c r="AU17" s="556"/>
      <c r="AV17" s="556"/>
      <c r="AW17" s="556"/>
      <c r="AX17" s="556"/>
      <c r="AY17" s="556"/>
      <c r="AZ17" s="556"/>
      <c r="BA17" s="556"/>
      <c r="BB17" s="556"/>
      <c r="BC17" s="556"/>
      <c r="BD17" s="556"/>
      <c r="BE17" s="556"/>
      <c r="BF17" s="556"/>
      <c r="BG17" s="556"/>
      <c r="BH17" s="556"/>
      <c r="BI17" s="556"/>
      <c r="BJ17" s="556"/>
      <c r="BK17" s="556"/>
      <c r="BL17" s="556"/>
      <c r="BM17" s="556"/>
      <c r="BN17" s="556"/>
      <c r="BO17" s="557"/>
    </row>
    <row r="18" s="247" customFormat="true" ht="15" hidden="false" customHeight="true" outlineLevel="0" collapsed="false">
      <c r="B18" s="564"/>
      <c r="C18" s="572" t="s">
        <v>52</v>
      </c>
      <c r="D18" s="172" t="n">
        <f aca="false">D100+Y100+AU100</f>
        <v>2979</v>
      </c>
      <c r="E18" s="573" t="n">
        <f aca="false">D18/$X18</f>
        <v>0.0167463980347295</v>
      </c>
      <c r="F18" s="69" t="n">
        <f aca="false">F100+AA100+AT100+AW100</f>
        <v>119469</v>
      </c>
      <c r="G18" s="573" t="n">
        <f aca="false">F18/$X18</f>
        <v>0.671592959654616</v>
      </c>
      <c r="H18" s="209" t="n">
        <f aca="false">H100+AC100+BA100+BI100+BC100+BJ100</f>
        <v>22557</v>
      </c>
      <c r="I18" s="573" t="n">
        <f aca="false">H18/$X18</f>
        <v>0.126803793376769</v>
      </c>
      <c r="J18" s="69" t="n">
        <f aca="false">J100+AE100+BL100</f>
        <v>12346</v>
      </c>
      <c r="K18" s="573" t="n">
        <f aca="false">J18/$X18</f>
        <v>0.0694028298545722</v>
      </c>
      <c r="L18" s="69" t="n">
        <f aca="false">L100+AG100+AY100+BE100</f>
        <v>12776</v>
      </c>
      <c r="M18" s="573" t="n">
        <f aca="false">L18/$X18</f>
        <v>0.0718200675702264</v>
      </c>
      <c r="N18" s="69" t="n">
        <f aca="false">N100+AI100+BG100</f>
        <v>624</v>
      </c>
      <c r="O18" s="573" t="n">
        <f aca="false">N18/$X18</f>
        <v>0.00350780542922834</v>
      </c>
      <c r="P18" s="69" t="n">
        <f aca="false">P100+AK100</f>
        <v>0</v>
      </c>
      <c r="Q18" s="573" t="n">
        <f aca="false">P18/$X18</f>
        <v>0</v>
      </c>
      <c r="R18" s="69" t="n">
        <f aca="false">R100+AM100</f>
        <v>804</v>
      </c>
      <c r="S18" s="573" t="n">
        <f aca="false">R18/$X18</f>
        <v>0.00451967237996728</v>
      </c>
      <c r="T18" s="69" t="n">
        <f aca="false">T100+AO100</f>
        <v>0</v>
      </c>
      <c r="U18" s="573" t="n">
        <f aca="false">T18/$X18</f>
        <v>0</v>
      </c>
      <c r="V18" s="70" t="n">
        <f aca="false">V100+AQ100+BN100</f>
        <v>6334</v>
      </c>
      <c r="W18" s="573" t="n">
        <f aca="false">V18/$X18</f>
        <v>0.0356064736998915</v>
      </c>
      <c r="X18" s="71" t="n">
        <f aca="false">D18+F18+H18+J18+L18+N18+P18+R18+T18+V18</f>
        <v>177889</v>
      </c>
      <c r="Y18" s="568" t="n">
        <f aca="false">O18+Q18+U18</f>
        <v>0.00350780542922834</v>
      </c>
      <c r="Z18" s="569"/>
      <c r="AA18" s="554"/>
      <c r="AB18" s="554"/>
      <c r="AC18" s="554"/>
      <c r="AD18" s="554"/>
      <c r="AE18" s="554"/>
      <c r="AF18" s="554"/>
      <c r="AG18" s="554"/>
      <c r="AH18" s="554"/>
      <c r="AI18" s="554"/>
      <c r="AJ18" s="554"/>
      <c r="AK18" s="554"/>
      <c r="AL18" s="554"/>
      <c r="AM18" s="554"/>
      <c r="AN18" s="554"/>
      <c r="AO18" s="554"/>
      <c r="AP18" s="554"/>
      <c r="AQ18" s="554"/>
      <c r="AR18" s="554"/>
      <c r="AS18" s="554"/>
      <c r="AT18" s="555"/>
      <c r="AU18" s="556"/>
      <c r="AV18" s="556"/>
      <c r="AW18" s="556"/>
      <c r="AX18" s="556"/>
      <c r="AY18" s="556"/>
      <c r="AZ18" s="556"/>
      <c r="BA18" s="556"/>
      <c r="BB18" s="556"/>
      <c r="BC18" s="556"/>
      <c r="BD18" s="556"/>
      <c r="BE18" s="556"/>
      <c r="BF18" s="556"/>
      <c r="BG18" s="556"/>
      <c r="BH18" s="556"/>
      <c r="BI18" s="556"/>
      <c r="BJ18" s="556"/>
      <c r="BK18" s="556"/>
      <c r="BL18" s="556"/>
      <c r="BM18" s="556"/>
      <c r="BN18" s="556"/>
      <c r="BO18" s="557"/>
    </row>
    <row r="19" s="247" customFormat="true" ht="15" hidden="false" customHeight="true" outlineLevel="0" collapsed="false">
      <c r="B19" s="574" t="s">
        <v>142</v>
      </c>
      <c r="C19" s="574"/>
      <c r="D19" s="178" t="n">
        <f aca="false">D101+Y101+AU101</f>
        <v>36017</v>
      </c>
      <c r="E19" s="575" t="n">
        <f aca="false">D19/$X19</f>
        <v>0.016394875378099</v>
      </c>
      <c r="F19" s="81" t="n">
        <f aca="false">F101+AA101+AT101+AW101</f>
        <v>1445438</v>
      </c>
      <c r="G19" s="575" t="n">
        <f aca="false">F19/$X19</f>
        <v>0.657960848398499</v>
      </c>
      <c r="H19" s="81" t="n">
        <f aca="false">H101+AC101+BA101+BI101+BC101+BJ101</f>
        <v>282225</v>
      </c>
      <c r="I19" s="575" t="n">
        <f aca="false">H19/$X19</f>
        <v>0.128468326167754</v>
      </c>
      <c r="J19" s="81" t="n">
        <f aca="false">J101+AE101+BL101</f>
        <v>147501</v>
      </c>
      <c r="K19" s="575" t="n">
        <f aca="false">J19/$X19</f>
        <v>0.0671421971053943</v>
      </c>
      <c r="L19" s="81" t="n">
        <f aca="false">L101+AG101+AY101+BE101</f>
        <v>146424</v>
      </c>
      <c r="M19" s="575" t="n">
        <f aca="false">L19/$X19</f>
        <v>0.0666519485899096</v>
      </c>
      <c r="N19" s="81" t="n">
        <f aca="false">N101+AI101+BG101</f>
        <v>8320</v>
      </c>
      <c r="O19" s="575" t="n">
        <f aca="false">N19/$X19</f>
        <v>0.00378724944181315</v>
      </c>
      <c r="P19" s="81" t="n">
        <f aca="false">P101+AK101</f>
        <v>11</v>
      </c>
      <c r="Q19" s="576" t="n">
        <f aca="false">P19/$X19</f>
        <v>5.00718075239719E-006</v>
      </c>
      <c r="R19" s="81" t="n">
        <f aca="false">R101+AM101</f>
        <v>9254</v>
      </c>
      <c r="S19" s="575" t="n">
        <f aca="false">R19/$X19</f>
        <v>0.00421240460751669</v>
      </c>
      <c r="T19" s="81" t="n">
        <f aca="false">T101+AO101</f>
        <v>0</v>
      </c>
      <c r="U19" s="575" t="n">
        <f aca="false">T19/$X19</f>
        <v>0</v>
      </c>
      <c r="V19" s="82" t="n">
        <f aca="false">V101+AQ101+BN101</f>
        <v>121655</v>
      </c>
      <c r="W19" s="575" t="n">
        <f aca="false">V19/$X19</f>
        <v>0.0553771431302618</v>
      </c>
      <c r="X19" s="80" t="n">
        <f aca="false">D19+F19+H19+J19+L19+N19+P19+R19+T19+V19</f>
        <v>2196845</v>
      </c>
      <c r="Y19" s="568" t="n">
        <f aca="false">O19+Q19+U19</f>
        <v>0.00379225662256554</v>
      </c>
      <c r="Z19" s="577"/>
      <c r="AA19" s="554"/>
      <c r="AB19" s="554"/>
      <c r="AC19" s="554"/>
      <c r="AD19" s="554"/>
      <c r="AE19" s="554"/>
      <c r="AF19" s="554"/>
      <c r="AG19" s="554"/>
      <c r="AH19" s="554"/>
      <c r="AI19" s="554"/>
      <c r="AJ19" s="554"/>
      <c r="AK19" s="554"/>
      <c r="AL19" s="554"/>
      <c r="AM19" s="554"/>
      <c r="AN19" s="554"/>
      <c r="AO19" s="554"/>
      <c r="AP19" s="554"/>
      <c r="AQ19" s="554"/>
      <c r="AR19" s="554"/>
      <c r="AS19" s="554"/>
      <c r="AT19" s="555"/>
      <c r="AU19" s="556"/>
      <c r="AV19" s="556"/>
      <c r="AW19" s="556"/>
      <c r="AX19" s="556"/>
      <c r="AY19" s="556"/>
      <c r="AZ19" s="556"/>
      <c r="BA19" s="556"/>
      <c r="BB19" s="556"/>
      <c r="BC19" s="556"/>
      <c r="BD19" s="556"/>
      <c r="BE19" s="556"/>
      <c r="BF19" s="556"/>
      <c r="BG19" s="556"/>
      <c r="BH19" s="556"/>
      <c r="BI19" s="556"/>
      <c r="BJ19" s="556"/>
      <c r="BK19" s="556"/>
      <c r="BL19" s="556"/>
      <c r="BM19" s="556"/>
      <c r="BN19" s="556"/>
      <c r="BO19" s="557"/>
    </row>
    <row r="20" s="247" customFormat="true" ht="15" hidden="false" customHeight="true" outlineLevel="0" collapsed="false">
      <c r="B20" s="564" t="n">
        <v>2015</v>
      </c>
      <c r="C20" s="565" t="s">
        <v>41</v>
      </c>
      <c r="D20" s="184" t="n">
        <f aca="false">D102+Y102+AU102</f>
        <v>2719</v>
      </c>
      <c r="E20" s="578" t="n">
        <f aca="false">D20/$X20</f>
        <v>0.016072589702666</v>
      </c>
      <c r="F20" s="209" t="n">
        <f aca="false">F102+AA102+AT102+AW102</f>
        <v>111877</v>
      </c>
      <c r="G20" s="578" t="n">
        <f aca="false">F20/$X20</f>
        <v>0.661328840811018</v>
      </c>
      <c r="H20" s="209" t="n">
        <f aca="false">H102+AC102+BA102+BI102+BC102+BJ102</f>
        <v>21974</v>
      </c>
      <c r="I20" s="578" t="n">
        <f aca="false">H20/$X20</f>
        <v>0.129893007034344</v>
      </c>
      <c r="J20" s="209" t="n">
        <f aca="false">J102+AE102+BL102</f>
        <v>9428</v>
      </c>
      <c r="K20" s="578" t="n">
        <f aca="false">J20/$X20</f>
        <v>0.0557309215581959</v>
      </c>
      <c r="L20" s="209" t="n">
        <f aca="false">L102+AG102+AY102+BE102</f>
        <v>13623</v>
      </c>
      <c r="M20" s="578" t="n">
        <f aca="false">L20/$X20</f>
        <v>0.0805284624933499</v>
      </c>
      <c r="N20" s="209" t="n">
        <f aca="false">N102+AI102+BG102</f>
        <v>677</v>
      </c>
      <c r="O20" s="578" t="n">
        <f aca="false">N20/$X20</f>
        <v>0.00400189158834309</v>
      </c>
      <c r="P20" s="209" t="n">
        <f aca="false">P102+AK102</f>
        <v>0</v>
      </c>
      <c r="Q20" s="578" t="n">
        <f aca="false">P20/$X20</f>
        <v>0</v>
      </c>
      <c r="R20" s="209" t="n">
        <f aca="false">R102+AM102</f>
        <v>819</v>
      </c>
      <c r="S20" s="578" t="n">
        <f aca="false">R20/$X20</f>
        <v>0.00484128391558787</v>
      </c>
      <c r="T20" s="209" t="n">
        <f aca="false">T102+AO102</f>
        <v>0</v>
      </c>
      <c r="U20" s="578" t="n">
        <f aca="false">T20/$X20</f>
        <v>0</v>
      </c>
      <c r="V20" s="187" t="n">
        <f aca="false">V102+AQ102+BN102</f>
        <v>8053</v>
      </c>
      <c r="W20" s="578" t="n">
        <f aca="false">V20/$X20</f>
        <v>0.0476030028964946</v>
      </c>
      <c r="X20" s="51" t="n">
        <f aca="false">D20+F20+H20+J20+L20+N20+P20+R20+T20+V20</f>
        <v>169170</v>
      </c>
      <c r="Y20" s="568" t="n">
        <f aca="false">O20+Q20+U20</f>
        <v>0.00400189158834309</v>
      </c>
      <c r="Z20" s="569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54"/>
      <c r="AL20" s="554"/>
      <c r="AM20" s="554"/>
      <c r="AN20" s="554"/>
      <c r="AO20" s="554"/>
      <c r="AP20" s="554"/>
      <c r="AQ20" s="554"/>
      <c r="AR20" s="554"/>
      <c r="AS20" s="554"/>
      <c r="AT20" s="555"/>
      <c r="AU20" s="556"/>
      <c r="AV20" s="556"/>
      <c r="AW20" s="556"/>
      <c r="AX20" s="556"/>
      <c r="AY20" s="556"/>
      <c r="AZ20" s="556"/>
      <c r="BA20" s="556"/>
      <c r="BB20" s="556"/>
      <c r="BC20" s="556"/>
      <c r="BD20" s="556"/>
      <c r="BE20" s="556"/>
      <c r="BF20" s="556"/>
      <c r="BG20" s="556"/>
      <c r="BH20" s="556"/>
      <c r="BI20" s="556"/>
      <c r="BJ20" s="556"/>
      <c r="BK20" s="556"/>
      <c r="BL20" s="556"/>
      <c r="BM20" s="556"/>
      <c r="BN20" s="556"/>
      <c r="BO20" s="557"/>
    </row>
    <row r="21" s="247" customFormat="true" ht="15" hidden="false" customHeight="true" outlineLevel="0" collapsed="false">
      <c r="B21" s="564"/>
      <c r="C21" s="570" t="s">
        <v>42</v>
      </c>
      <c r="D21" s="167" t="n">
        <f aca="false">D103+Y103+AU103</f>
        <v>2890</v>
      </c>
      <c r="E21" s="571" t="n">
        <f aca="false">D21/$X21</f>
        <v>0.0145899173069739</v>
      </c>
      <c r="F21" s="60" t="n">
        <f aca="false">F103+AA103+AT103+AW103</f>
        <v>129067</v>
      </c>
      <c r="G21" s="571" t="n">
        <f aca="false">F21/$X21</f>
        <v>0.651583687563736</v>
      </c>
      <c r="H21" s="209" t="n">
        <f aca="false">H103+AC103+BA103+BI103+BC103+BJ103</f>
        <v>26126</v>
      </c>
      <c r="I21" s="571" t="n">
        <f aca="false">H21/$X21</f>
        <v>0.131894871820761</v>
      </c>
      <c r="J21" s="60" t="n">
        <f aca="false">J103+AE103+BL103</f>
        <v>16609</v>
      </c>
      <c r="K21" s="571" t="n">
        <f aca="false">J21/$X21</f>
        <v>0.0838491129936087</v>
      </c>
      <c r="L21" s="60" t="n">
        <f aca="false">L103+AG103+AY103+BE103</f>
        <v>14194</v>
      </c>
      <c r="M21" s="571" t="n">
        <f aca="false">L21/$X21</f>
        <v>0.0716571924758433</v>
      </c>
      <c r="N21" s="60" t="n">
        <f aca="false">N103+AI103+BG103</f>
        <v>817</v>
      </c>
      <c r="O21" s="571" t="n">
        <f aca="false">N21/$X21</f>
        <v>0.00412455447743864</v>
      </c>
      <c r="P21" s="60" t="n">
        <f aca="false">P103+AK103</f>
        <v>0</v>
      </c>
      <c r="Q21" s="571" t="n">
        <f aca="false">P21/$X21</f>
        <v>0</v>
      </c>
      <c r="R21" s="60" t="n">
        <f aca="false">R103+AM103</f>
        <v>955</v>
      </c>
      <c r="S21" s="571" t="n">
        <f aca="false">R21/$X21</f>
        <v>0.00482123564988237</v>
      </c>
      <c r="T21" s="60" t="n">
        <f aca="false">T103+AO103</f>
        <v>0</v>
      </c>
      <c r="U21" s="571" t="n">
        <f aca="false">T21/$X21</f>
        <v>0</v>
      </c>
      <c r="V21" s="61" t="n">
        <f aca="false">V103+AQ103+BN103</f>
        <v>7424</v>
      </c>
      <c r="W21" s="571" t="n">
        <f aca="false">V21/$X21</f>
        <v>0.0374794277117557</v>
      </c>
      <c r="X21" s="62" t="n">
        <f aca="false">D21+F21+H21+J21+L21+N21+P21+R21+T21+V21</f>
        <v>198082</v>
      </c>
      <c r="Y21" s="568" t="n">
        <f aca="false">O21+Q21+U21</f>
        <v>0.00412455447743864</v>
      </c>
      <c r="Z21" s="569"/>
      <c r="AA21" s="554"/>
      <c r="AB21" s="554"/>
      <c r="AC21" s="554"/>
      <c r="AD21" s="554"/>
      <c r="AE21" s="554"/>
      <c r="AF21" s="554"/>
      <c r="AG21" s="554"/>
      <c r="AH21" s="554"/>
      <c r="AI21" s="554"/>
      <c r="AJ21" s="554"/>
      <c r="AK21" s="554"/>
      <c r="AL21" s="554"/>
      <c r="AM21" s="554"/>
      <c r="AN21" s="554"/>
      <c r="AO21" s="554"/>
      <c r="AP21" s="554"/>
      <c r="AQ21" s="554"/>
      <c r="AR21" s="554"/>
      <c r="AS21" s="554"/>
      <c r="AT21" s="555"/>
      <c r="AU21" s="556"/>
      <c r="AV21" s="556"/>
      <c r="AW21" s="556"/>
      <c r="AX21" s="556"/>
      <c r="AY21" s="556"/>
      <c r="AZ21" s="556"/>
      <c r="BA21" s="556"/>
      <c r="BB21" s="556"/>
      <c r="BC21" s="556"/>
      <c r="BD21" s="556"/>
      <c r="BE21" s="556"/>
      <c r="BF21" s="556"/>
      <c r="BG21" s="556"/>
      <c r="BH21" s="556"/>
      <c r="BI21" s="556"/>
      <c r="BJ21" s="556"/>
      <c r="BK21" s="556"/>
      <c r="BL21" s="556"/>
      <c r="BM21" s="556"/>
      <c r="BN21" s="556"/>
      <c r="BO21" s="557"/>
    </row>
    <row r="22" s="247" customFormat="true" ht="15" hidden="false" customHeight="true" outlineLevel="0" collapsed="false">
      <c r="B22" s="564"/>
      <c r="C22" s="570" t="s">
        <v>43</v>
      </c>
      <c r="D22" s="167" t="n">
        <f aca="false">D104+Y104+AU104</f>
        <v>2839</v>
      </c>
      <c r="E22" s="571" t="n">
        <f aca="false">D22/$X22</f>
        <v>0.0152714871276264</v>
      </c>
      <c r="F22" s="60" t="n">
        <f aca="false">F104+AA104+AT104+AW104</f>
        <v>128420</v>
      </c>
      <c r="G22" s="571" t="n">
        <f aca="false">F22/$X22</f>
        <v>0.69079407429721</v>
      </c>
      <c r="H22" s="209" t="n">
        <f aca="false">H104+AC104+BA104+BI104+BC104+BJ104</f>
        <v>22480</v>
      </c>
      <c r="I22" s="571" t="n">
        <f aca="false">H22/$X22</f>
        <v>0.120923927660811</v>
      </c>
      <c r="J22" s="60" t="n">
        <f aca="false">J104+AE104+BL104</f>
        <v>14223</v>
      </c>
      <c r="K22" s="571" t="n">
        <f aca="false">J22/$X22</f>
        <v>0.0765080526298803</v>
      </c>
      <c r="L22" s="60" t="n">
        <f aca="false">L104+AG104+AY104+BE104</f>
        <v>9644</v>
      </c>
      <c r="M22" s="571" t="n">
        <f aca="false">L22/$X22</f>
        <v>0.0518767953007499</v>
      </c>
      <c r="N22" s="60" t="n">
        <f aca="false">N104+AI104+BG104</f>
        <v>347</v>
      </c>
      <c r="O22" s="571" t="n">
        <f aca="false">N22/$X22</f>
        <v>0.00186657486202408</v>
      </c>
      <c r="P22" s="60" t="n">
        <f aca="false">P104+AK104</f>
        <v>6</v>
      </c>
      <c r="Q22" s="579" t="n">
        <f aca="false">P22/$X22</f>
        <v>3.22750696603587E-005</v>
      </c>
      <c r="R22" s="60" t="n">
        <f aca="false">R104+AM104</f>
        <v>1090</v>
      </c>
      <c r="S22" s="571" t="n">
        <f aca="false">R22/$X22</f>
        <v>0.00586330432163183</v>
      </c>
      <c r="T22" s="60" t="n">
        <f aca="false">T104+AO104</f>
        <v>0</v>
      </c>
      <c r="U22" s="571" t="n">
        <f aca="false">T22/$X22</f>
        <v>0</v>
      </c>
      <c r="V22" s="61" t="n">
        <f aca="false">V104+AQ104+BN104</f>
        <v>6853</v>
      </c>
      <c r="W22" s="571" t="n">
        <f aca="false">V22/$X22</f>
        <v>0.0368635087304063</v>
      </c>
      <c r="X22" s="62" t="n">
        <f aca="false">D22+F22+H22+J22+L22+N22+P22+R22+T22+V22</f>
        <v>185902</v>
      </c>
      <c r="Y22" s="568" t="n">
        <f aca="false">O22+Q22+U22</f>
        <v>0.00189884993168444</v>
      </c>
      <c r="Z22" s="569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  <c r="AO22" s="554"/>
      <c r="AP22" s="554"/>
      <c r="AQ22" s="554"/>
      <c r="AR22" s="554"/>
      <c r="AS22" s="554"/>
      <c r="AT22" s="555"/>
      <c r="AU22" s="556"/>
      <c r="AV22" s="556"/>
      <c r="AW22" s="556"/>
      <c r="AX22" s="556"/>
      <c r="AY22" s="556"/>
      <c r="AZ22" s="556"/>
      <c r="BA22" s="556"/>
      <c r="BB22" s="556"/>
      <c r="BC22" s="556"/>
      <c r="BD22" s="556"/>
      <c r="BE22" s="556"/>
      <c r="BF22" s="556"/>
      <c r="BG22" s="556"/>
      <c r="BH22" s="556"/>
      <c r="BI22" s="556"/>
      <c r="BJ22" s="556"/>
      <c r="BK22" s="556"/>
      <c r="BL22" s="556"/>
      <c r="BM22" s="556"/>
      <c r="BN22" s="556"/>
      <c r="BO22" s="557"/>
    </row>
    <row r="23" s="247" customFormat="true" ht="15" hidden="false" customHeight="true" outlineLevel="0" collapsed="false">
      <c r="B23" s="564"/>
      <c r="C23" s="570" t="s">
        <v>44</v>
      </c>
      <c r="D23" s="167" t="n">
        <f aca="false">D105+Y105+AU105</f>
        <v>2555</v>
      </c>
      <c r="E23" s="571" t="n">
        <f aca="false">D23/$X23</f>
        <v>0.0158023316943439</v>
      </c>
      <c r="F23" s="60" t="n">
        <f aca="false">F105+AA105+AT105+AW105</f>
        <v>113385</v>
      </c>
      <c r="G23" s="571" t="n">
        <f aca="false">F23/$X23</f>
        <v>0.701270989887745</v>
      </c>
      <c r="H23" s="209" t="n">
        <f aca="false">H105+AC105+BA105+BI105+BC105+BJ105</f>
        <v>19080</v>
      </c>
      <c r="I23" s="571" t="n">
        <f aca="false">H23/$X23</f>
        <v>0.118007236292792</v>
      </c>
      <c r="J23" s="60" t="n">
        <f aca="false">J105+AE105+BL105</f>
        <v>11888</v>
      </c>
      <c r="K23" s="571" t="n">
        <f aca="false">J23/$X23</f>
        <v>0.0735256826545443</v>
      </c>
      <c r="L23" s="60" t="n">
        <f aca="false">L105+AG105+AY105+BE105</f>
        <v>7853</v>
      </c>
      <c r="M23" s="571" t="n">
        <f aca="false">L23/$X23</f>
        <v>0.0485697498221851</v>
      </c>
      <c r="N23" s="60" t="n">
        <f aca="false">N105+AI105+BG105</f>
        <v>319</v>
      </c>
      <c r="O23" s="571" t="n">
        <f aca="false">N23/$X23</f>
        <v>0.00197297213718032</v>
      </c>
      <c r="P23" s="60" t="n">
        <f aca="false">P105+AK105</f>
        <v>0</v>
      </c>
      <c r="Q23" s="571" t="n">
        <f aca="false">P23/$X23</f>
        <v>0</v>
      </c>
      <c r="R23" s="60" t="n">
        <f aca="false">R105+AM105</f>
        <v>864</v>
      </c>
      <c r="S23" s="571" t="n">
        <f aca="false">R23/$X23</f>
        <v>0.00534372390759811</v>
      </c>
      <c r="T23" s="60" t="n">
        <f aca="false">T105+AO105</f>
        <v>0</v>
      </c>
      <c r="U23" s="571" t="n">
        <f aca="false">T23/$X23</f>
        <v>0</v>
      </c>
      <c r="V23" s="61" t="n">
        <f aca="false">V105+AQ105+BN105</f>
        <v>5741</v>
      </c>
      <c r="W23" s="571" t="n">
        <f aca="false">V23/$X23</f>
        <v>0.035507313603612</v>
      </c>
      <c r="X23" s="62" t="n">
        <f aca="false">D23+F23+H23+J23+L23+N23+P23+R23+T23+V23</f>
        <v>161685</v>
      </c>
      <c r="Y23" s="568" t="n">
        <f aca="false">O23+Q23+U23</f>
        <v>0.00197297213718032</v>
      </c>
      <c r="Z23" s="569"/>
      <c r="AA23" s="554"/>
      <c r="AB23" s="554"/>
      <c r="AC23" s="554"/>
      <c r="AD23" s="554"/>
      <c r="AE23" s="554"/>
      <c r="AF23" s="554"/>
      <c r="AG23" s="554"/>
      <c r="AH23" s="554"/>
      <c r="AI23" s="554"/>
      <c r="AJ23" s="554"/>
      <c r="AK23" s="554"/>
      <c r="AL23" s="554"/>
      <c r="AM23" s="554"/>
      <c r="AN23" s="554"/>
      <c r="AO23" s="554"/>
      <c r="AP23" s="554"/>
      <c r="AQ23" s="554"/>
      <c r="AR23" s="554"/>
      <c r="AS23" s="554"/>
      <c r="AT23" s="555"/>
      <c r="AU23" s="556"/>
      <c r="AV23" s="556"/>
      <c r="AW23" s="556"/>
      <c r="AX23" s="556"/>
      <c r="AY23" s="556"/>
      <c r="AZ23" s="556"/>
      <c r="BA23" s="556"/>
      <c r="BB23" s="556"/>
      <c r="BC23" s="556"/>
      <c r="BD23" s="556"/>
      <c r="BE23" s="556"/>
      <c r="BF23" s="556"/>
      <c r="BG23" s="556"/>
      <c r="BH23" s="556"/>
      <c r="BI23" s="556"/>
      <c r="BJ23" s="556"/>
      <c r="BK23" s="556"/>
      <c r="BL23" s="556"/>
      <c r="BM23" s="556"/>
      <c r="BN23" s="556"/>
      <c r="BO23" s="557"/>
    </row>
    <row r="24" s="247" customFormat="true" ht="15" hidden="false" customHeight="true" outlineLevel="0" collapsed="false">
      <c r="B24" s="564"/>
      <c r="C24" s="570" t="s">
        <v>45</v>
      </c>
      <c r="D24" s="167" t="n">
        <f aca="false">D106+Y106+AU106</f>
        <v>3120</v>
      </c>
      <c r="E24" s="571" t="n">
        <f aca="false">D24/$X24</f>
        <v>0.0170644730796998</v>
      </c>
      <c r="F24" s="60" t="n">
        <f aca="false">F106+AA106+AT106+AW106</f>
        <v>127368</v>
      </c>
      <c r="G24" s="571" t="n">
        <f aca="false">F24/$X24</f>
        <v>0.696624297184362</v>
      </c>
      <c r="H24" s="209" t="n">
        <f aca="false">H106+AC106+BA106+BI106+BC106+BJ106</f>
        <v>21614</v>
      </c>
      <c r="I24" s="571" t="n">
        <f aca="false">H24/$X24</f>
        <v>0.1182152311361</v>
      </c>
      <c r="J24" s="60" t="n">
        <f aca="false">J106+AE106+BL106</f>
        <v>14150</v>
      </c>
      <c r="K24" s="571" t="n">
        <f aca="false">J24/$X24</f>
        <v>0.0773917609223567</v>
      </c>
      <c r="L24" s="60" t="n">
        <f aca="false">L106+AG106+AY106+BE106</f>
        <v>8941</v>
      </c>
      <c r="M24" s="571" t="n">
        <f aca="false">L24/$X24</f>
        <v>0.0489017480146142</v>
      </c>
      <c r="N24" s="60" t="n">
        <f aca="false">N106+AI106+BG106</f>
        <v>361</v>
      </c>
      <c r="O24" s="571" t="n">
        <f aca="false">N24/$X24</f>
        <v>0.00197444704543963</v>
      </c>
      <c r="P24" s="60" t="n">
        <f aca="false">P106+AK106</f>
        <v>0</v>
      </c>
      <c r="Q24" s="571" t="n">
        <f aca="false">P24/$X24</f>
        <v>0</v>
      </c>
      <c r="R24" s="60" t="n">
        <f aca="false">R106+AM106</f>
        <v>991</v>
      </c>
      <c r="S24" s="571" t="n">
        <f aca="false">R24/$X24</f>
        <v>0.00542015795576364</v>
      </c>
      <c r="T24" s="60" t="n">
        <f aca="false">T106+AO106</f>
        <v>1</v>
      </c>
      <c r="U24" s="579" t="n">
        <f aca="false">T24/$X24</f>
        <v>5.46938239733969E-006</v>
      </c>
      <c r="V24" s="61" t="n">
        <f aca="false">V106+AQ106+BN106</f>
        <v>6290</v>
      </c>
      <c r="W24" s="571" t="n">
        <f aca="false">V24/$X24</f>
        <v>0.0344024152792667</v>
      </c>
      <c r="X24" s="62" t="n">
        <f aca="false">D24+F24+H24+J24+L24+N24+P24+R24+T24+V24</f>
        <v>182836</v>
      </c>
      <c r="Y24" s="568" t="n">
        <f aca="false">O24+Q24+U24</f>
        <v>0.00197991642783697</v>
      </c>
      <c r="Z24" s="569"/>
      <c r="AA24" s="554"/>
      <c r="AB24" s="554"/>
      <c r="AC24" s="554"/>
      <c r="AD24" s="554"/>
      <c r="AE24" s="554"/>
      <c r="AF24" s="554"/>
      <c r="AG24" s="554"/>
      <c r="AH24" s="554"/>
      <c r="AI24" s="554"/>
      <c r="AJ24" s="554"/>
      <c r="AK24" s="554"/>
      <c r="AL24" s="554"/>
      <c r="AM24" s="554"/>
      <c r="AN24" s="554"/>
      <c r="AO24" s="554"/>
      <c r="AP24" s="554"/>
      <c r="AQ24" s="554"/>
      <c r="AR24" s="554"/>
      <c r="AS24" s="554"/>
      <c r="AT24" s="555"/>
      <c r="AU24" s="556"/>
      <c r="AV24" s="556"/>
      <c r="AW24" s="556"/>
      <c r="AX24" s="556"/>
      <c r="AY24" s="556"/>
      <c r="AZ24" s="556"/>
      <c r="BA24" s="556"/>
      <c r="BB24" s="556"/>
      <c r="BC24" s="556"/>
      <c r="BD24" s="556"/>
      <c r="BE24" s="556"/>
      <c r="BF24" s="556"/>
      <c r="BG24" s="556"/>
      <c r="BH24" s="556"/>
      <c r="BI24" s="556"/>
      <c r="BJ24" s="556"/>
      <c r="BK24" s="556"/>
      <c r="BL24" s="556"/>
      <c r="BM24" s="556"/>
      <c r="BN24" s="556"/>
      <c r="BO24" s="557"/>
    </row>
    <row r="25" s="247" customFormat="true" ht="15" hidden="false" customHeight="true" outlineLevel="0" collapsed="false">
      <c r="B25" s="564"/>
      <c r="C25" s="570" t="s">
        <v>46</v>
      </c>
      <c r="D25" s="167" t="n">
        <f aca="false">D107+Y107+AU107</f>
        <v>2915</v>
      </c>
      <c r="E25" s="571" t="n">
        <f aca="false">D25/$X25</f>
        <v>0.0183842078708375</v>
      </c>
      <c r="F25" s="60" t="n">
        <f aca="false">F107+AA107+AT107+AW107</f>
        <v>111946</v>
      </c>
      <c r="G25" s="571" t="n">
        <f aca="false">F25/$X25</f>
        <v>0.706016649848638</v>
      </c>
      <c r="H25" s="209" t="n">
        <f aca="false">H107+AC107+BA107+BI107+BC107+BJ107</f>
        <v>19867</v>
      </c>
      <c r="I25" s="571" t="n">
        <f aca="false">H25/$X25</f>
        <v>0.125296417759839</v>
      </c>
      <c r="J25" s="60" t="n">
        <f aca="false">J107+AE107+BL107</f>
        <v>9522</v>
      </c>
      <c r="K25" s="571" t="n">
        <f aca="false">J25/$X25</f>
        <v>0.0600529767911201</v>
      </c>
      <c r="L25" s="60" t="n">
        <f aca="false">L107+AG107+AY107+BE107</f>
        <v>7320</v>
      </c>
      <c r="M25" s="571" t="n">
        <f aca="false">L25/$X25</f>
        <v>0.0461654894046418</v>
      </c>
      <c r="N25" s="60" t="n">
        <f aca="false">N107+AI107+BG107</f>
        <v>222</v>
      </c>
      <c r="O25" s="571" t="n">
        <f aca="false">N25/$X25</f>
        <v>0.00140010090817356</v>
      </c>
      <c r="P25" s="60" t="n">
        <f aca="false">P107+AK107</f>
        <v>0</v>
      </c>
      <c r="Q25" s="571" t="n">
        <f aca="false">P25/$X25</f>
        <v>0</v>
      </c>
      <c r="R25" s="60" t="n">
        <f aca="false">R107+AM107</f>
        <v>709</v>
      </c>
      <c r="S25" s="571" t="n">
        <f aca="false">R25/$X25</f>
        <v>0.00447149344096872</v>
      </c>
      <c r="T25" s="60" t="n">
        <f aca="false">T107+AO107</f>
        <v>0</v>
      </c>
      <c r="U25" s="571" t="n">
        <f aca="false">T25/$X25</f>
        <v>0</v>
      </c>
      <c r="V25" s="61" t="n">
        <f aca="false">V107+AQ107+BN107</f>
        <v>6059</v>
      </c>
      <c r="W25" s="571" t="n">
        <f aca="false">V25/$X25</f>
        <v>0.038212663975782</v>
      </c>
      <c r="X25" s="62" t="n">
        <f aca="false">D25+F25+H25+J25+L25+N25+P25+R25+T25+V25</f>
        <v>158560</v>
      </c>
      <c r="Y25" s="568" t="n">
        <f aca="false">O25+Q25+U25</f>
        <v>0.00140010090817356</v>
      </c>
      <c r="Z25" s="569"/>
      <c r="AA25" s="554"/>
      <c r="AB25" s="554"/>
      <c r="AC25" s="554"/>
      <c r="AD25" s="554"/>
      <c r="AE25" s="554"/>
      <c r="AF25" s="554"/>
      <c r="AG25" s="554"/>
      <c r="AH25" s="554"/>
      <c r="AI25" s="554"/>
      <c r="AJ25" s="554"/>
      <c r="AK25" s="554"/>
      <c r="AL25" s="554"/>
      <c r="AM25" s="554"/>
      <c r="AN25" s="554"/>
      <c r="AO25" s="554"/>
      <c r="AP25" s="554"/>
      <c r="AQ25" s="554"/>
      <c r="AR25" s="554"/>
      <c r="AS25" s="554"/>
      <c r="AT25" s="555"/>
      <c r="AU25" s="556"/>
      <c r="AV25" s="556"/>
      <c r="AW25" s="556"/>
      <c r="AX25" s="556"/>
      <c r="AY25" s="556"/>
      <c r="AZ25" s="556"/>
      <c r="BA25" s="556"/>
      <c r="BB25" s="556"/>
      <c r="BC25" s="556"/>
      <c r="BD25" s="556"/>
      <c r="BE25" s="556"/>
      <c r="BF25" s="556"/>
      <c r="BG25" s="556"/>
      <c r="BH25" s="556"/>
      <c r="BI25" s="556"/>
      <c r="BJ25" s="556"/>
      <c r="BK25" s="556"/>
      <c r="BL25" s="556"/>
      <c r="BM25" s="556"/>
      <c r="BN25" s="556"/>
      <c r="BO25" s="557"/>
    </row>
    <row r="26" s="247" customFormat="true" ht="15" hidden="false" customHeight="true" outlineLevel="0" collapsed="false">
      <c r="B26" s="564"/>
      <c r="C26" s="570" t="s">
        <v>47</v>
      </c>
      <c r="D26" s="167" t="n">
        <f aca="false">D108+Y108+AU108</f>
        <v>2413</v>
      </c>
      <c r="E26" s="571" t="n">
        <f aca="false">D26/$X26</f>
        <v>0.0175676167594918</v>
      </c>
      <c r="F26" s="60" t="n">
        <f aca="false">F108+AA108+AT108+AW108</f>
        <v>97119</v>
      </c>
      <c r="G26" s="571" t="n">
        <f aca="false">F26/$X26</f>
        <v>0.707065632849186</v>
      </c>
      <c r="H26" s="209" t="n">
        <f aca="false">H108+AC108+BA108+BI108+BC108+BJ108</f>
        <v>18560</v>
      </c>
      <c r="I26" s="571" t="n">
        <f aca="false">H26/$X26</f>
        <v>0.135124312911798</v>
      </c>
      <c r="J26" s="60" t="n">
        <f aca="false">J108+AE108+BL108</f>
        <v>6601</v>
      </c>
      <c r="K26" s="571" t="n">
        <f aca="false">J26/$X26</f>
        <v>0.0480579520221324</v>
      </c>
      <c r="L26" s="60" t="n">
        <f aca="false">L108+AG108+AY108+BE108</f>
        <v>5639</v>
      </c>
      <c r="M26" s="571" t="n">
        <f aca="false">L26/$X26</f>
        <v>0.0410542026136653</v>
      </c>
      <c r="N26" s="60" t="n">
        <f aca="false">N108+AI108+BG108</f>
        <v>185</v>
      </c>
      <c r="O26" s="571" t="n">
        <f aca="false">N26/$X26</f>
        <v>0.00134687488624368</v>
      </c>
      <c r="P26" s="60" t="n">
        <f aca="false">P108+AK108</f>
        <v>0</v>
      </c>
      <c r="Q26" s="571" t="n">
        <f aca="false">P26/$X26</f>
        <v>0</v>
      </c>
      <c r="R26" s="60" t="n">
        <f aca="false">R108+AM108</f>
        <v>574</v>
      </c>
      <c r="S26" s="571" t="n">
        <f aca="false">R26/$X26</f>
        <v>0.00417895234975065</v>
      </c>
      <c r="T26" s="60" t="n">
        <f aca="false">T108+AO108</f>
        <v>0</v>
      </c>
      <c r="U26" s="571" t="n">
        <f aca="false">T26/$X26</f>
        <v>0</v>
      </c>
      <c r="V26" s="61" t="n">
        <f aca="false">V108+AQ108+BN108</f>
        <v>6264</v>
      </c>
      <c r="W26" s="571" t="n">
        <f aca="false">V26/$X26</f>
        <v>0.0456044556077318</v>
      </c>
      <c r="X26" s="62" t="n">
        <f aca="false">D26+F26+H26+J26+L26+N26+P26+R26+T26+V26</f>
        <v>137355</v>
      </c>
      <c r="Y26" s="568" t="n">
        <f aca="false">O26+Q26+U26</f>
        <v>0.00134687488624368</v>
      </c>
      <c r="Z26" s="569"/>
      <c r="AA26" s="554"/>
      <c r="AB26" s="554"/>
      <c r="AC26" s="554"/>
      <c r="AD26" s="554"/>
      <c r="AE26" s="554"/>
      <c r="AF26" s="554"/>
      <c r="AG26" s="554"/>
      <c r="AH26" s="554"/>
      <c r="AI26" s="554"/>
      <c r="AJ26" s="554"/>
      <c r="AK26" s="554"/>
      <c r="AL26" s="554"/>
      <c r="AM26" s="554"/>
      <c r="AN26" s="554"/>
      <c r="AO26" s="554"/>
      <c r="AP26" s="554"/>
      <c r="AQ26" s="554"/>
      <c r="AR26" s="554"/>
      <c r="AS26" s="554"/>
      <c r="AT26" s="555"/>
      <c r="AU26" s="556"/>
      <c r="AV26" s="556"/>
      <c r="AW26" s="556"/>
      <c r="AX26" s="556"/>
      <c r="AY26" s="556"/>
      <c r="AZ26" s="556"/>
      <c r="BA26" s="556"/>
      <c r="BB26" s="556"/>
      <c r="BC26" s="556"/>
      <c r="BD26" s="556"/>
      <c r="BE26" s="556"/>
      <c r="BF26" s="556"/>
      <c r="BG26" s="556"/>
      <c r="BH26" s="556"/>
      <c r="BI26" s="556"/>
      <c r="BJ26" s="556"/>
      <c r="BK26" s="556"/>
      <c r="BL26" s="556"/>
      <c r="BM26" s="556"/>
      <c r="BN26" s="556"/>
      <c r="BO26" s="557"/>
    </row>
    <row r="27" s="247" customFormat="true" ht="15" hidden="false" customHeight="true" outlineLevel="0" collapsed="false">
      <c r="B27" s="564"/>
      <c r="C27" s="570" t="s">
        <v>48</v>
      </c>
      <c r="D27" s="167" t="n">
        <f aca="false">D109+Y109+AU109</f>
        <v>1422</v>
      </c>
      <c r="E27" s="571" t="n">
        <f aca="false">D27/$X27</f>
        <v>0.0176889872992574</v>
      </c>
      <c r="F27" s="60" t="n">
        <f aca="false">F109+AA109+AT109+AW109</f>
        <v>56671</v>
      </c>
      <c r="G27" s="571" t="n">
        <f aca="false">F27/$X27</f>
        <v>0.704959633780741</v>
      </c>
      <c r="H27" s="209" t="n">
        <f aca="false">H109+AC109+BA109+BI109+BC109+BJ109</f>
        <v>11091</v>
      </c>
      <c r="I27" s="571" t="n">
        <f aca="false">H27/$X27</f>
        <v>0.137966637226486</v>
      </c>
      <c r="J27" s="60" t="n">
        <f aca="false">J109+AE109+BL109</f>
        <v>3809</v>
      </c>
      <c r="K27" s="571" t="n">
        <f aca="false">J27/$X27</f>
        <v>0.0473821045167871</v>
      </c>
      <c r="L27" s="60" t="n">
        <f aca="false">L109+AG109+AY109+BE109</f>
        <v>3051</v>
      </c>
      <c r="M27" s="571" t="n">
        <f aca="false">L27/$X27</f>
        <v>0.0379529537623307</v>
      </c>
      <c r="N27" s="60" t="n">
        <f aca="false">N109+AI109+BG109</f>
        <v>116</v>
      </c>
      <c r="O27" s="571" t="n">
        <f aca="false">N27/$X27</f>
        <v>0.00144298349276642</v>
      </c>
      <c r="P27" s="60" t="n">
        <f aca="false">P109+AK109</f>
        <v>0</v>
      </c>
      <c r="Q27" s="571" t="n">
        <f aca="false">P27/$X27</f>
        <v>0</v>
      </c>
      <c r="R27" s="60" t="n">
        <f aca="false">R109+AM109</f>
        <v>276</v>
      </c>
      <c r="S27" s="571" t="n">
        <f aca="false">R27/$X27</f>
        <v>0.00343330555175459</v>
      </c>
      <c r="T27" s="60" t="n">
        <f aca="false">T109+AO109</f>
        <v>0</v>
      </c>
      <c r="U27" s="571" t="n">
        <f aca="false">T27/$X27</f>
        <v>0</v>
      </c>
      <c r="V27" s="61" t="n">
        <f aca="false">V109+AQ109+BN109</f>
        <v>3953</v>
      </c>
      <c r="W27" s="571" t="n">
        <f aca="false">V27/$X27</f>
        <v>0.0491733943698765</v>
      </c>
      <c r="X27" s="62" t="n">
        <f aca="false">D27+F27+H27+J27+L27+N27+P27+R27+T27+V27</f>
        <v>80389</v>
      </c>
      <c r="Y27" s="568" t="n">
        <f aca="false">O27+Q27+U27</f>
        <v>0.00144298349276642</v>
      </c>
      <c r="Z27" s="569"/>
      <c r="AA27" s="554"/>
      <c r="AB27" s="554"/>
      <c r="AC27" s="554"/>
      <c r="AD27" s="554"/>
      <c r="AE27" s="554"/>
      <c r="AF27" s="554"/>
      <c r="AG27" s="554"/>
      <c r="AH27" s="554"/>
      <c r="AI27" s="554"/>
      <c r="AJ27" s="554"/>
      <c r="AK27" s="554"/>
      <c r="AL27" s="554"/>
      <c r="AM27" s="554"/>
      <c r="AN27" s="554"/>
      <c r="AO27" s="554"/>
      <c r="AP27" s="554"/>
      <c r="AQ27" s="554"/>
      <c r="AR27" s="554"/>
      <c r="AS27" s="554"/>
      <c r="AT27" s="555"/>
      <c r="AU27" s="556"/>
      <c r="AV27" s="556"/>
      <c r="AW27" s="556"/>
      <c r="AX27" s="556"/>
      <c r="AY27" s="556"/>
      <c r="AZ27" s="556"/>
      <c r="BA27" s="556"/>
      <c r="BB27" s="556"/>
      <c r="BC27" s="556"/>
      <c r="BD27" s="556"/>
      <c r="BE27" s="556"/>
      <c r="BF27" s="556"/>
      <c r="BG27" s="556"/>
      <c r="BH27" s="556"/>
      <c r="BI27" s="556"/>
      <c r="BJ27" s="556"/>
      <c r="BK27" s="556"/>
      <c r="BL27" s="556"/>
      <c r="BM27" s="556"/>
      <c r="BN27" s="556"/>
      <c r="BO27" s="557"/>
    </row>
    <row r="28" s="247" customFormat="true" ht="15" hidden="false" customHeight="true" outlineLevel="0" collapsed="false">
      <c r="B28" s="564"/>
      <c r="C28" s="570" t="s">
        <v>49</v>
      </c>
      <c r="D28" s="167" t="n">
        <f aca="false">D110+Y110+AU110</f>
        <v>2717</v>
      </c>
      <c r="E28" s="571" t="n">
        <f aca="false">D28/$X28</f>
        <v>0.0161889043144592</v>
      </c>
      <c r="F28" s="60" t="n">
        <f aca="false">F110+AA110+AT110+AW110</f>
        <v>117268</v>
      </c>
      <c r="G28" s="571" t="n">
        <f aca="false">F28/$X28</f>
        <v>0.698726695306588</v>
      </c>
      <c r="H28" s="209" t="n">
        <f aca="false">H110+AC110+BA110+BI110+BC110+BJ110</f>
        <v>20545</v>
      </c>
      <c r="I28" s="571" t="n">
        <f aca="false">H28/$X28</f>
        <v>0.122414810136387</v>
      </c>
      <c r="J28" s="60" t="n">
        <f aca="false">J110+AE110+BL110</f>
        <v>14099</v>
      </c>
      <c r="K28" s="571" t="n">
        <f aca="false">J28/$X28</f>
        <v>0.0840071262162533</v>
      </c>
      <c r="L28" s="60" t="n">
        <f aca="false">L110+AG110+AY110+BE110</f>
        <v>7273</v>
      </c>
      <c r="M28" s="571" t="n">
        <f aca="false">L28/$X28</f>
        <v>0.0433352598745166</v>
      </c>
      <c r="N28" s="60" t="n">
        <f aca="false">N110+AI110+BG110</f>
        <v>347</v>
      </c>
      <c r="O28" s="571" t="n">
        <f aca="false">N28/$X28</f>
        <v>0.00206755605341087</v>
      </c>
      <c r="P28" s="60" t="n">
        <f aca="false">P110+AK110</f>
        <v>0</v>
      </c>
      <c r="Q28" s="571" t="n">
        <f aca="false">P28/$X28</f>
        <v>0</v>
      </c>
      <c r="R28" s="60" t="n">
        <f aca="false">R110+AM110</f>
        <v>814</v>
      </c>
      <c r="S28" s="571" t="n">
        <f aca="false">R28/$X28</f>
        <v>0.0048501170820647</v>
      </c>
      <c r="T28" s="60" t="n">
        <f aca="false">T110+AO110</f>
        <v>0</v>
      </c>
      <c r="U28" s="571" t="n">
        <f aca="false">T28/$X28</f>
        <v>0</v>
      </c>
      <c r="V28" s="61" t="n">
        <f aca="false">V110+AQ110+BN110</f>
        <v>4768</v>
      </c>
      <c r="W28" s="571" t="n">
        <f aca="false">V28/$X28</f>
        <v>0.02840953101632</v>
      </c>
      <c r="X28" s="62" t="n">
        <f aca="false">D28+F28+H28+J28+L28+N28+P28+R28+T28+V28</f>
        <v>167831</v>
      </c>
      <c r="Y28" s="568" t="n">
        <f aca="false">O28+Q28+U28</f>
        <v>0.00206755605341087</v>
      </c>
      <c r="Z28" s="569"/>
      <c r="AA28" s="554"/>
      <c r="AB28" s="554"/>
      <c r="AC28" s="554"/>
      <c r="AD28" s="554"/>
      <c r="AE28" s="554"/>
      <c r="AF28" s="554"/>
      <c r="AG28" s="554"/>
      <c r="AH28" s="554"/>
      <c r="AI28" s="554"/>
      <c r="AJ28" s="554"/>
      <c r="AK28" s="554"/>
      <c r="AL28" s="554"/>
      <c r="AM28" s="554"/>
      <c r="AN28" s="554"/>
      <c r="AO28" s="554"/>
      <c r="AP28" s="554"/>
      <c r="AQ28" s="554"/>
      <c r="AR28" s="554"/>
      <c r="AS28" s="554"/>
      <c r="AT28" s="555"/>
      <c r="AU28" s="556"/>
      <c r="AV28" s="556"/>
      <c r="AW28" s="556"/>
      <c r="AX28" s="556"/>
      <c r="AY28" s="556"/>
      <c r="AZ28" s="556"/>
      <c r="BA28" s="556"/>
      <c r="BB28" s="556"/>
      <c r="BC28" s="556"/>
      <c r="BD28" s="556"/>
      <c r="BE28" s="556"/>
      <c r="BF28" s="556"/>
      <c r="BG28" s="556"/>
      <c r="BH28" s="556"/>
      <c r="BI28" s="556"/>
      <c r="BJ28" s="556"/>
      <c r="BK28" s="556"/>
      <c r="BL28" s="556"/>
      <c r="BM28" s="556"/>
      <c r="BN28" s="556"/>
      <c r="BO28" s="557"/>
    </row>
    <row r="29" s="247" customFormat="true" ht="15" hidden="false" customHeight="true" outlineLevel="0" collapsed="false">
      <c r="B29" s="564"/>
      <c r="C29" s="570" t="s">
        <v>50</v>
      </c>
      <c r="D29" s="167" t="n">
        <f aca="false">D111+Y111+AU111</f>
        <v>2714</v>
      </c>
      <c r="E29" s="571" t="n">
        <f aca="false">D29/$X29</f>
        <v>0.0135102845423229</v>
      </c>
      <c r="F29" s="60" t="n">
        <f aca="false">F111+AA111+AT111+AW111</f>
        <v>139291</v>
      </c>
      <c r="G29" s="571" t="n">
        <f aca="false">F29/$X29</f>
        <v>0.693390215248601</v>
      </c>
      <c r="H29" s="209" t="n">
        <f aca="false">H111+AC111+BA111+BI111+BC111+BJ111</f>
        <v>22439</v>
      </c>
      <c r="I29" s="571" t="n">
        <f aca="false">H29/$X29</f>
        <v>0.111701280340893</v>
      </c>
      <c r="J29" s="60" t="n">
        <f aca="false">J111+AE111+BL111</f>
        <v>19145</v>
      </c>
      <c r="K29" s="571" t="n">
        <f aca="false">J29/$X29</f>
        <v>0.0953037573923259</v>
      </c>
      <c r="L29" s="60" t="n">
        <f aca="false">L111+AG111+AY111+BE111</f>
        <v>9958</v>
      </c>
      <c r="M29" s="571" t="n">
        <f aca="false">L29/$X29</f>
        <v>0.0495708966368651</v>
      </c>
      <c r="N29" s="60" t="n">
        <f aca="false">N111+AI111+BG111</f>
        <v>688</v>
      </c>
      <c r="O29" s="571" t="n">
        <f aca="false">N29/$X29</f>
        <v>0.00342486210947612</v>
      </c>
      <c r="P29" s="60" t="n">
        <f aca="false">P111+AK111</f>
        <v>0</v>
      </c>
      <c r="Q29" s="571" t="n">
        <f aca="false">P29/$X29</f>
        <v>0</v>
      </c>
      <c r="R29" s="60" t="n">
        <f aca="false">R111+AM111</f>
        <v>1128</v>
      </c>
      <c r="S29" s="571" t="n">
        <f aca="false">R29/$X29</f>
        <v>0.00561518090042014</v>
      </c>
      <c r="T29" s="60" t="n">
        <f aca="false">T111+AO111</f>
        <v>0</v>
      </c>
      <c r="U29" s="571" t="n">
        <f aca="false">T29/$X29</f>
        <v>0</v>
      </c>
      <c r="V29" s="61" t="n">
        <f aca="false">V111+AQ111+BN111</f>
        <v>5521</v>
      </c>
      <c r="W29" s="571" t="n">
        <f aca="false">V29/$X29</f>
        <v>0.0274835228290954</v>
      </c>
      <c r="X29" s="62" t="n">
        <f aca="false">D29+F29+H29+J29+L29+N29+P29+R29+T29+V29</f>
        <v>200884</v>
      </c>
      <c r="Y29" s="568" t="n">
        <f aca="false">O29+Q29+U29</f>
        <v>0.00342486210947612</v>
      </c>
      <c r="Z29" s="569"/>
      <c r="AA29" s="554"/>
      <c r="AB29" s="554"/>
      <c r="AC29" s="554"/>
      <c r="AD29" s="554"/>
      <c r="AE29" s="554"/>
      <c r="AF29" s="554"/>
      <c r="AG29" s="554"/>
      <c r="AH29" s="554"/>
      <c r="AI29" s="554"/>
      <c r="AJ29" s="554"/>
      <c r="AK29" s="554"/>
      <c r="AL29" s="554"/>
      <c r="AM29" s="554"/>
      <c r="AN29" s="554"/>
      <c r="AO29" s="554"/>
      <c r="AP29" s="554"/>
      <c r="AQ29" s="554"/>
      <c r="AR29" s="554"/>
      <c r="AS29" s="554"/>
      <c r="AT29" s="555"/>
      <c r="AU29" s="556"/>
      <c r="AV29" s="556"/>
      <c r="AW29" s="556"/>
      <c r="AX29" s="556"/>
      <c r="AY29" s="556"/>
      <c r="AZ29" s="556"/>
      <c r="BA29" s="556"/>
      <c r="BB29" s="556"/>
      <c r="BC29" s="556"/>
      <c r="BD29" s="556"/>
      <c r="BE29" s="556"/>
      <c r="BF29" s="556"/>
      <c r="BG29" s="556"/>
      <c r="BH29" s="556"/>
      <c r="BI29" s="556"/>
      <c r="BJ29" s="556"/>
      <c r="BK29" s="556"/>
      <c r="BL29" s="556"/>
      <c r="BM29" s="556"/>
      <c r="BN29" s="556"/>
      <c r="BO29" s="557"/>
    </row>
    <row r="30" s="247" customFormat="true" ht="15" hidden="false" customHeight="true" outlineLevel="0" collapsed="false">
      <c r="B30" s="564"/>
      <c r="C30" s="570" t="s">
        <v>51</v>
      </c>
      <c r="D30" s="167" t="n">
        <f aca="false">D112+Y112+AU112</f>
        <v>3032</v>
      </c>
      <c r="E30" s="571" t="n">
        <f aca="false">D30/$X30</f>
        <v>0.0141534755838542</v>
      </c>
      <c r="F30" s="60" t="n">
        <f aca="false">F112+AA112+AT112+AW112</f>
        <v>149659</v>
      </c>
      <c r="G30" s="571" t="n">
        <f aca="false">F30/$X30</f>
        <v>0.698613127441965</v>
      </c>
      <c r="H30" s="209" t="n">
        <f aca="false">H112+AC112+BA112+BI112+BC112+BJ112</f>
        <v>23692</v>
      </c>
      <c r="I30" s="571" t="n">
        <f aca="false">H30/$X30</f>
        <v>0.11059503414666</v>
      </c>
      <c r="J30" s="60" t="n">
        <f aca="false">J112+AE112+BL112</f>
        <v>21409</v>
      </c>
      <c r="K30" s="571" t="n">
        <f aca="false">J30/$X30</f>
        <v>0.0999379151631711</v>
      </c>
      <c r="L30" s="60" t="n">
        <f aca="false">L112+AG112+AY112+BE112</f>
        <v>9433</v>
      </c>
      <c r="M30" s="571" t="n">
        <f aca="false">L30/$X30</f>
        <v>0.0440335538200847</v>
      </c>
      <c r="N30" s="60" t="n">
        <f aca="false">N112+AI112+BG112</f>
        <v>694</v>
      </c>
      <c r="O30" s="571" t="n">
        <f aca="false">N30/$X30</f>
        <v>0.00323961479392969</v>
      </c>
      <c r="P30" s="60" t="n">
        <f aca="false">P112+AK112</f>
        <v>0</v>
      </c>
      <c r="Q30" s="571" t="n">
        <f aca="false">P30/$X30</f>
        <v>0</v>
      </c>
      <c r="R30" s="60" t="n">
        <f aca="false">R112+AM112</f>
        <v>1243</v>
      </c>
      <c r="S30" s="571" t="n">
        <f aca="false">R30/$X30</f>
        <v>0.00580236482543891</v>
      </c>
      <c r="T30" s="60" t="n">
        <f aca="false">T112+AO112</f>
        <v>0</v>
      </c>
      <c r="U30" s="571" t="n">
        <f aca="false">T30/$X30</f>
        <v>0</v>
      </c>
      <c r="V30" s="61" t="n">
        <f aca="false">V112+AQ112+BN112</f>
        <v>5061</v>
      </c>
      <c r="W30" s="571" t="n">
        <f aca="false">V30/$X30</f>
        <v>0.0236249142248965</v>
      </c>
      <c r="X30" s="62" t="n">
        <f aca="false">D30+F30+H30+J30+L30+N30+P30+R30+T30+V30</f>
        <v>214223</v>
      </c>
      <c r="Y30" s="568" t="n">
        <f aca="false">O30+Q30+U30</f>
        <v>0.00323961479392969</v>
      </c>
      <c r="Z30" s="569"/>
      <c r="AA30" s="554"/>
      <c r="AB30" s="554"/>
      <c r="AC30" s="554"/>
      <c r="AD30" s="554"/>
      <c r="AE30" s="554"/>
      <c r="AF30" s="554"/>
      <c r="AG30" s="554"/>
      <c r="AH30" s="554"/>
      <c r="AI30" s="554"/>
      <c r="AJ30" s="554"/>
      <c r="AK30" s="554"/>
      <c r="AL30" s="554"/>
      <c r="AM30" s="554"/>
      <c r="AN30" s="554"/>
      <c r="AO30" s="554"/>
      <c r="AP30" s="554"/>
      <c r="AQ30" s="554"/>
      <c r="AR30" s="554"/>
      <c r="AS30" s="554"/>
      <c r="AT30" s="555"/>
      <c r="AU30" s="556"/>
      <c r="AV30" s="556"/>
      <c r="AW30" s="556"/>
      <c r="AX30" s="556"/>
      <c r="AY30" s="556"/>
      <c r="AZ30" s="556"/>
      <c r="BA30" s="556"/>
      <c r="BB30" s="556"/>
      <c r="BC30" s="556"/>
      <c r="BD30" s="556"/>
      <c r="BE30" s="556"/>
      <c r="BF30" s="556"/>
      <c r="BG30" s="556"/>
      <c r="BH30" s="556"/>
      <c r="BI30" s="556"/>
      <c r="BJ30" s="556"/>
      <c r="BK30" s="556"/>
      <c r="BL30" s="556"/>
      <c r="BM30" s="556"/>
      <c r="BN30" s="556"/>
      <c r="BO30" s="557"/>
    </row>
    <row r="31" s="247" customFormat="true" ht="15" hidden="false" customHeight="true" outlineLevel="0" collapsed="false">
      <c r="B31" s="564"/>
      <c r="C31" s="572" t="s">
        <v>52</v>
      </c>
      <c r="D31" s="172" t="n">
        <f aca="false">D113+Y113+AU113</f>
        <v>2605</v>
      </c>
      <c r="E31" s="573" t="n">
        <f aca="false">D31/$X31</f>
        <v>0.0152926741926583</v>
      </c>
      <c r="F31" s="69" t="n">
        <f aca="false">F113+AA113+AT113+AW113</f>
        <v>118643</v>
      </c>
      <c r="G31" s="573" t="n">
        <f aca="false">F31/$X31</f>
        <v>0.69649471947776</v>
      </c>
      <c r="H31" s="209" t="n">
        <f aca="false">H113+AC113+BA113+BI113+BC113+BJ113</f>
        <v>23094</v>
      </c>
      <c r="I31" s="573" t="n">
        <f aca="false">H31/$X31</f>
        <v>0.135573519311037</v>
      </c>
      <c r="J31" s="69" t="n">
        <f aca="false">J113+AE113+BL113</f>
        <v>12342</v>
      </c>
      <c r="K31" s="573" t="n">
        <f aca="false">J31/$X31</f>
        <v>0.0724538137757348</v>
      </c>
      <c r="L31" s="69" t="n">
        <f aca="false">L113+AG113+AY113+BE113</f>
        <v>8007</v>
      </c>
      <c r="M31" s="573" t="n">
        <f aca="false">L31/$X31</f>
        <v>0.0470051601768197</v>
      </c>
      <c r="N31" s="69" t="n">
        <f aca="false">N113+AI113+BG113</f>
        <v>368</v>
      </c>
      <c r="O31" s="573" t="n">
        <f aca="false">N31/$X31</f>
        <v>0.00216034706445231</v>
      </c>
      <c r="P31" s="69" t="n">
        <f aca="false">P113+AK113</f>
        <v>1</v>
      </c>
      <c r="Q31" s="580" t="n">
        <f aca="false">P31/$X31</f>
        <v>5.87050832731606E-006</v>
      </c>
      <c r="R31" s="69" t="n">
        <f aca="false">R113+AM113</f>
        <v>921</v>
      </c>
      <c r="S31" s="573" t="n">
        <f aca="false">R31/$X31</f>
        <v>0.00540673816945809</v>
      </c>
      <c r="T31" s="69" t="n">
        <f aca="false">T113+AO113</f>
        <v>0</v>
      </c>
      <c r="U31" s="573" t="n">
        <f aca="false">T31/$X31</f>
        <v>0</v>
      </c>
      <c r="V31" s="70" t="n">
        <f aca="false">V113+AQ113+BN113</f>
        <v>4362</v>
      </c>
      <c r="W31" s="573" t="n">
        <f aca="false">V31/$X31</f>
        <v>0.0256071573237527</v>
      </c>
      <c r="X31" s="71" t="n">
        <f aca="false">D31+F31+H31+J31+L31+N31+P31+R31+T31+V31</f>
        <v>170343</v>
      </c>
      <c r="Y31" s="568" t="n">
        <f aca="false">O31+Q31+U31</f>
        <v>0.00216621757277963</v>
      </c>
      <c r="Z31" s="569"/>
      <c r="AA31" s="554"/>
      <c r="AB31" s="554"/>
      <c r="AC31" s="554"/>
      <c r="AD31" s="554"/>
      <c r="AE31" s="554"/>
      <c r="AF31" s="554"/>
      <c r="AG31" s="554"/>
      <c r="AH31" s="554"/>
      <c r="AI31" s="554"/>
      <c r="AJ31" s="554"/>
      <c r="AK31" s="554"/>
      <c r="AL31" s="554"/>
      <c r="AM31" s="554"/>
      <c r="AN31" s="554"/>
      <c r="AO31" s="554"/>
      <c r="AP31" s="554"/>
      <c r="AQ31" s="554"/>
      <c r="AR31" s="554"/>
      <c r="AS31" s="554"/>
      <c r="AT31" s="555"/>
      <c r="AU31" s="556"/>
      <c r="AV31" s="556"/>
      <c r="AW31" s="556"/>
      <c r="AX31" s="556"/>
      <c r="AY31" s="556"/>
      <c r="AZ31" s="556"/>
      <c r="BA31" s="556"/>
      <c r="BB31" s="556"/>
      <c r="BC31" s="556"/>
      <c r="BD31" s="556"/>
      <c r="BE31" s="556"/>
      <c r="BF31" s="556"/>
      <c r="BG31" s="556"/>
      <c r="BH31" s="556"/>
      <c r="BI31" s="556"/>
      <c r="BJ31" s="556"/>
      <c r="BK31" s="556"/>
      <c r="BL31" s="556"/>
      <c r="BM31" s="556"/>
      <c r="BN31" s="556"/>
      <c r="BO31" s="557"/>
    </row>
    <row r="32" s="247" customFormat="true" ht="15" hidden="false" customHeight="true" outlineLevel="0" collapsed="false">
      <c r="B32" s="574" t="s">
        <v>142</v>
      </c>
      <c r="C32" s="574"/>
      <c r="D32" s="178" t="n">
        <f aca="false">D114+Y114+AU114</f>
        <v>31941</v>
      </c>
      <c r="E32" s="575" t="n">
        <f aca="false">D32/$X32</f>
        <v>0.0157557491392323</v>
      </c>
      <c r="F32" s="81" t="n">
        <f aca="false">F114+AA114+AT114+AW114</f>
        <v>1400714</v>
      </c>
      <c r="G32" s="575" t="n">
        <f aca="false">F32/$X32</f>
        <v>0.690939494687411</v>
      </c>
      <c r="H32" s="81" t="n">
        <f aca="false">H114+AC114+BA114+BI114+BC114+BJ114</f>
        <v>250562</v>
      </c>
      <c r="I32" s="575" t="n">
        <f aca="false">H32/$X32</f>
        <v>0.123596381322573</v>
      </c>
      <c r="J32" s="81" t="n">
        <f aca="false">J114+AE114+BL114</f>
        <v>153225</v>
      </c>
      <c r="K32" s="575" t="n">
        <f aca="false">J32/$X32</f>
        <v>0.0755823130728175</v>
      </c>
      <c r="L32" s="81" t="n">
        <f aca="false">L114+AG114+AY114+BE114</f>
        <v>104936</v>
      </c>
      <c r="M32" s="575" t="n">
        <f aca="false">L32/$X32</f>
        <v>0.0517624774325938</v>
      </c>
      <c r="N32" s="81" t="n">
        <f aca="false">N114+AI114+BG114</f>
        <v>5141</v>
      </c>
      <c r="O32" s="575" t="n">
        <f aca="false">N32/$X32</f>
        <v>0.00253593520318065</v>
      </c>
      <c r="P32" s="81" t="n">
        <f aca="false">P114+AK114</f>
        <v>7</v>
      </c>
      <c r="Q32" s="581" t="n">
        <f aca="false">P32/$X32</f>
        <v>3.45293647583438E-006</v>
      </c>
      <c r="R32" s="81" t="n">
        <f aca="false">R114+AM114</f>
        <v>10384</v>
      </c>
      <c r="S32" s="575" t="n">
        <f aca="false">R32/$X32</f>
        <v>0.0051221846235806</v>
      </c>
      <c r="T32" s="81" t="n">
        <f aca="false">T114+AO114</f>
        <v>1</v>
      </c>
      <c r="U32" s="582" t="n">
        <f aca="false">T32/$X32</f>
        <v>4.93276639404911E-007</v>
      </c>
      <c r="V32" s="82" t="n">
        <f aca="false">V114+AQ114+BN114</f>
        <v>70349</v>
      </c>
      <c r="W32" s="575" t="n">
        <f aca="false">V32/$X32</f>
        <v>0.0347015183054961</v>
      </c>
      <c r="X32" s="80" t="n">
        <f aca="false">D32+F32+H32+J32+L32+N32+P32+R32+T32+V32</f>
        <v>2027260</v>
      </c>
      <c r="Y32" s="568" t="n">
        <f aca="false">O32+Q32+U32</f>
        <v>0.00253988141629589</v>
      </c>
      <c r="Z32" s="569"/>
      <c r="AA32" s="554"/>
      <c r="AB32" s="554"/>
      <c r="AC32" s="554"/>
      <c r="AD32" s="554"/>
      <c r="AE32" s="554"/>
      <c r="AF32" s="554"/>
      <c r="AG32" s="554"/>
      <c r="AH32" s="554"/>
      <c r="AI32" s="554"/>
      <c r="AJ32" s="554"/>
      <c r="AK32" s="554"/>
      <c r="AL32" s="554"/>
      <c r="AM32" s="554"/>
      <c r="AN32" s="554"/>
      <c r="AO32" s="554"/>
      <c r="AP32" s="554"/>
      <c r="AQ32" s="554"/>
      <c r="AR32" s="554"/>
      <c r="AS32" s="554"/>
      <c r="AT32" s="555"/>
      <c r="AU32" s="556"/>
      <c r="AV32" s="556"/>
      <c r="AW32" s="556"/>
      <c r="AX32" s="556"/>
      <c r="AY32" s="556"/>
      <c r="AZ32" s="556"/>
      <c r="BA32" s="556"/>
      <c r="BB32" s="556"/>
      <c r="BC32" s="556"/>
      <c r="BD32" s="556"/>
      <c r="BE32" s="556"/>
      <c r="BF32" s="556"/>
      <c r="BG32" s="556"/>
      <c r="BH32" s="556"/>
      <c r="BI32" s="556"/>
      <c r="BJ32" s="556"/>
      <c r="BK32" s="556"/>
      <c r="BL32" s="556"/>
      <c r="BM32" s="556"/>
      <c r="BN32" s="556"/>
      <c r="BO32" s="557"/>
    </row>
    <row r="33" s="247" customFormat="true" ht="15" hidden="false" customHeight="true" outlineLevel="0" collapsed="false">
      <c r="B33" s="564" t="n">
        <v>2016</v>
      </c>
      <c r="C33" s="565" t="s">
        <v>41</v>
      </c>
      <c r="D33" s="184" t="n">
        <f aca="false">D115+Y115+AU115</f>
        <v>2536</v>
      </c>
      <c r="E33" s="578" t="n">
        <f aca="false">D33/$X33</f>
        <v>0.0143539586587878</v>
      </c>
      <c r="F33" s="209" t="n">
        <f aca="false">F115+AA115+AT115+AW115</f>
        <v>111351</v>
      </c>
      <c r="G33" s="578" t="n">
        <f aca="false">F33/$X33</f>
        <v>0.630255382734497</v>
      </c>
      <c r="H33" s="209" t="n">
        <f aca="false">H115+AC115+BA115+BI115+BC115+BJ115</f>
        <v>18155</v>
      </c>
      <c r="I33" s="578" t="n">
        <f aca="false">H33/$X33</f>
        <v>0.102758722180715</v>
      </c>
      <c r="J33" s="209" t="n">
        <f aca="false">J115+AE115+BL115</f>
        <v>9230</v>
      </c>
      <c r="K33" s="578" t="n">
        <f aca="false">J33/$X33</f>
        <v>0.0522425230365188</v>
      </c>
      <c r="L33" s="209" t="n">
        <f aca="false">L115+AG115+AY115+BE115</f>
        <v>8647</v>
      </c>
      <c r="M33" s="578" t="n">
        <f aca="false">L33/$X33</f>
        <v>0.0489426973669316</v>
      </c>
      <c r="N33" s="209" t="n">
        <f aca="false">N115+AI115+BG115</f>
        <v>453</v>
      </c>
      <c r="O33" s="578" t="n">
        <f aca="false">N33/$X33</f>
        <v>0.00256401548597433</v>
      </c>
      <c r="P33" s="209" t="n">
        <f aca="false">P115+AK115</f>
        <v>0</v>
      </c>
      <c r="Q33" s="578" t="n">
        <f aca="false">P33/$X33</f>
        <v>0</v>
      </c>
      <c r="R33" s="209" t="n">
        <f aca="false">R115+AM115</f>
        <v>1125</v>
      </c>
      <c r="S33" s="578" t="n">
        <f aca="false">R33/$X33</f>
        <v>0.00636758812741968</v>
      </c>
      <c r="T33" s="209" t="n">
        <f aca="false">T115+AO115</f>
        <v>0</v>
      </c>
      <c r="U33" s="578" t="n">
        <f aca="false">T33/$X33</f>
        <v>0</v>
      </c>
      <c r="V33" s="187" t="n">
        <f aca="false">V115+AQ115+BN115</f>
        <v>25179</v>
      </c>
      <c r="W33" s="578" t="n">
        <f aca="false">V33/$X33</f>
        <v>0.142515112409156</v>
      </c>
      <c r="X33" s="51" t="n">
        <f aca="false">D33+F33+H33+J33+L33+N33+P33+R33+T33+V33</f>
        <v>176676</v>
      </c>
      <c r="Y33" s="568" t="n">
        <f aca="false">O33+Q33+U33</f>
        <v>0.00256401548597433</v>
      </c>
      <c r="Z33" s="569"/>
      <c r="AA33" s="554"/>
      <c r="AB33" s="554"/>
      <c r="AC33" s="554"/>
      <c r="AD33" s="554"/>
      <c r="AE33" s="554"/>
      <c r="AF33" s="554"/>
      <c r="AG33" s="554"/>
      <c r="AH33" s="554"/>
      <c r="AI33" s="554"/>
      <c r="AJ33" s="554"/>
      <c r="AK33" s="554"/>
      <c r="AL33" s="554"/>
      <c r="AM33" s="554"/>
      <c r="AN33" s="554"/>
      <c r="AO33" s="554"/>
      <c r="AP33" s="554"/>
      <c r="AQ33" s="554"/>
      <c r="AR33" s="554"/>
      <c r="AS33" s="554"/>
      <c r="AT33" s="555"/>
      <c r="AU33" s="556"/>
      <c r="AV33" s="556"/>
      <c r="AW33" s="556"/>
      <c r="AX33" s="556"/>
      <c r="AY33" s="556"/>
      <c r="AZ33" s="556"/>
      <c r="BA33" s="556"/>
      <c r="BB33" s="556"/>
      <c r="BC33" s="556"/>
      <c r="BD33" s="556"/>
      <c r="BE33" s="556"/>
      <c r="BF33" s="556"/>
      <c r="BG33" s="556"/>
      <c r="BH33" s="556"/>
      <c r="BI33" s="556"/>
      <c r="BJ33" s="556"/>
      <c r="BK33" s="556"/>
      <c r="BL33" s="556"/>
      <c r="BM33" s="556"/>
      <c r="BN33" s="556"/>
      <c r="BO33" s="557"/>
    </row>
    <row r="34" s="247" customFormat="true" ht="15" hidden="false" customHeight="true" outlineLevel="0" collapsed="false">
      <c r="B34" s="564"/>
      <c r="C34" s="570" t="s">
        <v>42</v>
      </c>
      <c r="D34" s="167" t="n">
        <f aca="false">D116+Y116+AU116</f>
        <v>2905</v>
      </c>
      <c r="E34" s="571" t="n">
        <f aca="false">D34/$X34</f>
        <v>0.012715907797631</v>
      </c>
      <c r="F34" s="60" t="n">
        <f aca="false">F116+AA116+AT116+AW116</f>
        <v>141503</v>
      </c>
      <c r="G34" s="571" t="n">
        <f aca="false">F34/$X34</f>
        <v>0.619393838584573</v>
      </c>
      <c r="H34" s="209" t="n">
        <f aca="false">H116+AC116+BA116+BI116+BC116+BJ116</f>
        <v>23293</v>
      </c>
      <c r="I34" s="571" t="n">
        <f aca="false">H34/$X34</f>
        <v>0.101959256568062</v>
      </c>
      <c r="J34" s="60" t="n">
        <f aca="false">J116+AE116+BL116</f>
        <v>18809</v>
      </c>
      <c r="K34" s="571" t="n">
        <f aca="false">J34/$X34</f>
        <v>0.0823316728969508</v>
      </c>
      <c r="L34" s="60" t="n">
        <f aca="false">L116+AG116+AY116+BE116</f>
        <v>9998</v>
      </c>
      <c r="M34" s="571" t="n">
        <f aca="false">L34/$X34</f>
        <v>0.0437637336181463</v>
      </c>
      <c r="N34" s="60" t="n">
        <f aca="false">N116+AI116+BG116</f>
        <v>720</v>
      </c>
      <c r="O34" s="571" t="n">
        <f aca="false">N34/$X34</f>
        <v>0.0031516191443354</v>
      </c>
      <c r="P34" s="60" t="n">
        <f aca="false">P116+AK116</f>
        <v>0</v>
      </c>
      <c r="Q34" s="571" t="n">
        <f aca="false">P34/$X34</f>
        <v>0</v>
      </c>
      <c r="R34" s="60" t="n">
        <f aca="false">R116+AM116</f>
        <v>1424</v>
      </c>
      <c r="S34" s="571" t="n">
        <f aca="false">R34/$X34</f>
        <v>0.00623320230768557</v>
      </c>
      <c r="T34" s="60" t="n">
        <f aca="false">T116+AO116</f>
        <v>0</v>
      </c>
      <c r="U34" s="571" t="n">
        <f aca="false">T34/$X34</f>
        <v>0</v>
      </c>
      <c r="V34" s="61" t="n">
        <f aca="false">V116+AQ116+BN116</f>
        <v>29802</v>
      </c>
      <c r="W34" s="571" t="n">
        <f aca="false">V34/$X34</f>
        <v>0.130450769082616</v>
      </c>
      <c r="X34" s="62" t="n">
        <f aca="false">D34+F34+H34+J34+L34+N34+P34+R34+T34+V34</f>
        <v>228454</v>
      </c>
      <c r="Y34" s="568" t="n">
        <f aca="false">O34+Q34+U34</f>
        <v>0.0031516191443354</v>
      </c>
      <c r="Z34" s="569"/>
      <c r="AA34" s="554"/>
      <c r="AB34" s="554"/>
      <c r="AC34" s="554"/>
      <c r="AD34" s="554"/>
      <c r="AE34" s="554"/>
      <c r="AF34" s="554"/>
      <c r="AG34" s="554"/>
      <c r="AH34" s="554"/>
      <c r="AI34" s="554"/>
      <c r="AJ34" s="554"/>
      <c r="AK34" s="554"/>
      <c r="AL34" s="554"/>
      <c r="AM34" s="554"/>
      <c r="AN34" s="554"/>
      <c r="AO34" s="554"/>
      <c r="AP34" s="554"/>
      <c r="AQ34" s="554"/>
      <c r="AR34" s="554"/>
      <c r="AS34" s="554"/>
      <c r="AT34" s="555"/>
      <c r="AU34" s="556"/>
      <c r="AV34" s="556"/>
      <c r="AW34" s="556"/>
      <c r="AX34" s="556"/>
      <c r="AY34" s="556"/>
      <c r="AZ34" s="556"/>
      <c r="BA34" s="556"/>
      <c r="BB34" s="556"/>
      <c r="BC34" s="556"/>
      <c r="BD34" s="556"/>
      <c r="BE34" s="556"/>
      <c r="BF34" s="556"/>
      <c r="BG34" s="556"/>
      <c r="BH34" s="556"/>
      <c r="BI34" s="556"/>
      <c r="BJ34" s="556"/>
      <c r="BK34" s="556"/>
      <c r="BL34" s="556"/>
      <c r="BM34" s="556"/>
      <c r="BN34" s="556"/>
      <c r="BO34" s="557"/>
    </row>
    <row r="35" s="247" customFormat="true" ht="15" hidden="false" customHeight="true" outlineLevel="0" collapsed="false">
      <c r="B35" s="564"/>
      <c r="C35" s="570" t="s">
        <v>43</v>
      </c>
      <c r="D35" s="167" t="n">
        <f aca="false">D117+Y117+AU117</f>
        <v>2654</v>
      </c>
      <c r="E35" s="571" t="n">
        <f aca="false">D35/$X35</f>
        <v>0.0143685472824822</v>
      </c>
      <c r="F35" s="60" t="n">
        <f aca="false">F117+AA117+AT117+AW117</f>
        <v>118995</v>
      </c>
      <c r="G35" s="571" t="n">
        <f aca="false">F35/$X35</f>
        <v>0.644229571921238</v>
      </c>
      <c r="H35" s="209" t="n">
        <f aca="false">H117+AC117+BA117+BI117+BC117+BJ117</f>
        <v>18176</v>
      </c>
      <c r="I35" s="571" t="n">
        <f aca="false">H35/$X35</f>
        <v>0.0984034345917091</v>
      </c>
      <c r="J35" s="60" t="n">
        <f aca="false">J117+AE117+BL117</f>
        <v>11516</v>
      </c>
      <c r="K35" s="571" t="n">
        <f aca="false">J35/$X35</f>
        <v>0.0623467183515692</v>
      </c>
      <c r="L35" s="60" t="n">
        <f aca="false">L117+AG117+AY117+BE117</f>
        <v>7299</v>
      </c>
      <c r="M35" s="571" t="n">
        <f aca="false">L35/$X35</f>
        <v>0.0395162119875047</v>
      </c>
      <c r="N35" s="60" t="n">
        <f aca="false">N117+AI117+BG117</f>
        <v>324</v>
      </c>
      <c r="O35" s="571" t="n">
        <f aca="false">N35/$X35</f>
        <v>0.00175411051979059</v>
      </c>
      <c r="P35" s="60" t="n">
        <f aca="false">P117+AK117</f>
        <v>12</v>
      </c>
      <c r="Q35" s="571" t="n">
        <f aca="false">P35/$X35</f>
        <v>6.49670562885403E-005</v>
      </c>
      <c r="R35" s="60" t="n">
        <f aca="false">R117+AM117</f>
        <v>1028</v>
      </c>
      <c r="S35" s="571" t="n">
        <f aca="false">R35/$X35</f>
        <v>0.00556551115538496</v>
      </c>
      <c r="T35" s="60" t="n">
        <f aca="false">T117+AO117</f>
        <v>0</v>
      </c>
      <c r="U35" s="571" t="n">
        <f aca="false">T35/$X35</f>
        <v>0</v>
      </c>
      <c r="V35" s="61" t="n">
        <f aca="false">V117+AQ117+BN117</f>
        <v>24705</v>
      </c>
      <c r="W35" s="571" t="n">
        <f aca="false">V35/$X35</f>
        <v>0.133750927134032</v>
      </c>
      <c r="X35" s="62" t="n">
        <f aca="false">D35+F35+H35+J35+L35+N35+P35+R35+T35+V35</f>
        <v>184709</v>
      </c>
      <c r="Y35" s="568" t="n">
        <f aca="false">O35+Q35+U35</f>
        <v>0.00181907757607913</v>
      </c>
      <c r="Z35" s="569"/>
      <c r="AA35" s="554"/>
      <c r="AB35" s="554"/>
      <c r="AC35" s="554"/>
      <c r="AD35" s="554"/>
      <c r="AE35" s="554"/>
      <c r="AF35" s="554"/>
      <c r="AG35" s="554"/>
      <c r="AH35" s="554"/>
      <c r="AI35" s="554"/>
      <c r="AJ35" s="554"/>
      <c r="AK35" s="554"/>
      <c r="AL35" s="554"/>
      <c r="AM35" s="554"/>
      <c r="AN35" s="554"/>
      <c r="AO35" s="554"/>
      <c r="AP35" s="554"/>
      <c r="AQ35" s="554"/>
      <c r="AR35" s="554"/>
      <c r="AS35" s="554"/>
      <c r="AT35" s="555"/>
      <c r="AU35" s="556"/>
      <c r="AV35" s="556"/>
      <c r="AW35" s="556"/>
      <c r="AX35" s="556"/>
      <c r="AY35" s="556"/>
      <c r="AZ35" s="556"/>
      <c r="BA35" s="556"/>
      <c r="BB35" s="556"/>
      <c r="BC35" s="556"/>
      <c r="BD35" s="556"/>
      <c r="BE35" s="556"/>
      <c r="BF35" s="556"/>
      <c r="BG35" s="556"/>
      <c r="BH35" s="556"/>
      <c r="BI35" s="556"/>
      <c r="BJ35" s="556"/>
      <c r="BK35" s="556"/>
      <c r="BL35" s="556"/>
      <c r="BM35" s="556"/>
      <c r="BN35" s="556"/>
      <c r="BO35" s="557"/>
    </row>
    <row r="36" s="247" customFormat="true" ht="15" hidden="false" customHeight="true" outlineLevel="0" collapsed="false">
      <c r="B36" s="564"/>
      <c r="C36" s="570" t="s">
        <v>44</v>
      </c>
      <c r="D36" s="167" t="n">
        <f aca="false">D118+Y118+AU118</f>
        <v>2827</v>
      </c>
      <c r="E36" s="571" t="n">
        <f aca="false">D36/$X36</f>
        <v>0.0131667194515342</v>
      </c>
      <c r="F36" s="60" t="n">
        <f aca="false">F118+AA118+AT118+AW118</f>
        <v>134549</v>
      </c>
      <c r="G36" s="571" t="n">
        <f aca="false">F36/$X36</f>
        <v>0.62666039458241</v>
      </c>
      <c r="H36" s="209" t="n">
        <f aca="false">H118+AC118+BA118+BI118+BC118+BJ118</f>
        <v>21912</v>
      </c>
      <c r="I36" s="571" t="n">
        <f aca="false">H36/$X36</f>
        <v>0.102054883842242</v>
      </c>
      <c r="J36" s="60" t="n">
        <f aca="false">J118+AE118+BL118</f>
        <v>16558</v>
      </c>
      <c r="K36" s="571" t="n">
        <f aca="false">J36/$X36</f>
        <v>0.0771186914320845</v>
      </c>
      <c r="L36" s="60" t="n">
        <f aca="false">L118+AG118+AY118+BE118</f>
        <v>9069</v>
      </c>
      <c r="M36" s="571" t="n">
        <f aca="false">L36/$X36</f>
        <v>0.0422387614807087</v>
      </c>
      <c r="N36" s="60" t="n">
        <f aca="false">N118+AI118+BG118</f>
        <v>672</v>
      </c>
      <c r="O36" s="571" t="n">
        <f aca="false">N36/$X36</f>
        <v>0.00312983214412132</v>
      </c>
      <c r="P36" s="60" t="n">
        <f aca="false">P118+AK118</f>
        <v>0</v>
      </c>
      <c r="Q36" s="571" t="n">
        <f aca="false">P36/$X36</f>
        <v>0</v>
      </c>
      <c r="R36" s="60" t="n">
        <f aca="false">R118+AM118</f>
        <v>1123</v>
      </c>
      <c r="S36" s="571" t="n">
        <f aca="false">R36/$X36</f>
        <v>0.00523035937179798</v>
      </c>
      <c r="T36" s="60" t="n">
        <f aca="false">T118+AO118</f>
        <v>0</v>
      </c>
      <c r="U36" s="571" t="n">
        <f aca="false">T36/$X36</f>
        <v>0</v>
      </c>
      <c r="V36" s="61" t="n">
        <f aca="false">V118+AQ118+BN118</f>
        <v>27998</v>
      </c>
      <c r="W36" s="571" t="n">
        <f aca="false">V36/$X36</f>
        <v>0.130400357695102</v>
      </c>
      <c r="X36" s="62" t="n">
        <f aca="false">D36+F36+H36+J36+L36+N36+P36+R36+T36+V36</f>
        <v>214708</v>
      </c>
      <c r="Y36" s="568" t="n">
        <f aca="false">O36+Q36+U36</f>
        <v>0.00312983214412132</v>
      </c>
      <c r="Z36" s="569"/>
      <c r="AA36" s="554"/>
      <c r="AB36" s="554"/>
      <c r="AC36" s="554"/>
      <c r="AD36" s="554"/>
      <c r="AE36" s="554"/>
      <c r="AF36" s="554"/>
      <c r="AG36" s="554"/>
      <c r="AH36" s="554"/>
      <c r="AI36" s="554"/>
      <c r="AJ36" s="554"/>
      <c r="AK36" s="554"/>
      <c r="AL36" s="554"/>
      <c r="AM36" s="554"/>
      <c r="AN36" s="554"/>
      <c r="AO36" s="554"/>
      <c r="AP36" s="554"/>
      <c r="AQ36" s="554"/>
      <c r="AR36" s="554"/>
      <c r="AS36" s="554"/>
      <c r="AT36" s="555"/>
      <c r="AU36" s="556"/>
      <c r="AV36" s="556"/>
      <c r="AW36" s="556"/>
      <c r="AX36" s="556"/>
      <c r="AY36" s="556"/>
      <c r="AZ36" s="556"/>
      <c r="BA36" s="556"/>
      <c r="BB36" s="556"/>
      <c r="BC36" s="556"/>
      <c r="BD36" s="556"/>
      <c r="BE36" s="556"/>
      <c r="BF36" s="556"/>
      <c r="BG36" s="556"/>
      <c r="BH36" s="556"/>
      <c r="BI36" s="556"/>
      <c r="BJ36" s="556"/>
      <c r="BK36" s="556"/>
      <c r="BL36" s="556"/>
      <c r="BM36" s="556"/>
      <c r="BN36" s="556"/>
      <c r="BO36" s="557"/>
    </row>
    <row r="37" s="247" customFormat="true" ht="15" hidden="false" customHeight="true" outlineLevel="0" collapsed="false">
      <c r="B37" s="564"/>
      <c r="C37" s="570" t="s">
        <v>45</v>
      </c>
      <c r="D37" s="167" t="n">
        <f aca="false">D119+Y119+AU119</f>
        <v>3011</v>
      </c>
      <c r="E37" s="571" t="n">
        <f aca="false">D37/$X37</f>
        <v>0.013314760767666</v>
      </c>
      <c r="F37" s="60" t="n">
        <f aca="false">F119+AA119+AT119+AW119</f>
        <v>142282</v>
      </c>
      <c r="G37" s="571" t="n">
        <f aca="false">F37/$X37</f>
        <v>0.629176616255417</v>
      </c>
      <c r="H37" s="209" t="n">
        <f aca="false">H119+AC119+BA119+BI119+BC119+BJ119</f>
        <v>23130</v>
      </c>
      <c r="I37" s="571" t="n">
        <f aca="false">H37/$X37</f>
        <v>0.102281772353409</v>
      </c>
      <c r="J37" s="60" t="n">
        <f aca="false">J119+AE119+BL119</f>
        <v>16005</v>
      </c>
      <c r="K37" s="571" t="n">
        <f aca="false">J37/$X37</f>
        <v>0.0707747413106925</v>
      </c>
      <c r="L37" s="60" t="n">
        <f aca="false">L119+AG119+AY119+BE119</f>
        <v>9602</v>
      </c>
      <c r="M37" s="571" t="n">
        <f aca="false">L37/$X37</f>
        <v>0.0424604227469709</v>
      </c>
      <c r="N37" s="60" t="n">
        <f aca="false">N119+AI119+BG119</f>
        <v>646</v>
      </c>
      <c r="O37" s="571" t="n">
        <f aca="false">N37/$X37</f>
        <v>0.00285663748120633</v>
      </c>
      <c r="P37" s="60" t="n">
        <f aca="false">P119+AK119</f>
        <v>0</v>
      </c>
      <c r="Q37" s="571" t="n">
        <f aca="false">P37/$X37</f>
        <v>0</v>
      </c>
      <c r="R37" s="60" t="n">
        <f aca="false">R119+AM119</f>
        <v>1199</v>
      </c>
      <c r="S37" s="571" t="n">
        <f aca="false">R37/$X37</f>
        <v>0.00530202529406562</v>
      </c>
      <c r="T37" s="60" t="n">
        <f aca="false">T119+AO119</f>
        <v>1</v>
      </c>
      <c r="U37" s="583" t="n">
        <f aca="false">T37/$X37</f>
        <v>4.42203944459185E-006</v>
      </c>
      <c r="V37" s="61" t="n">
        <f aca="false">V119+AQ119+BN119</f>
        <v>30264</v>
      </c>
      <c r="W37" s="571" t="n">
        <f aca="false">V37/$X37</f>
        <v>0.133828601751128</v>
      </c>
      <c r="X37" s="62" t="n">
        <f aca="false">D37+F37+H37+J37+L37+N37+P37+R37+T37+V37</f>
        <v>226140</v>
      </c>
      <c r="Y37" s="568" t="n">
        <f aca="false">O37+Q37+U37</f>
        <v>0.00286105952065092</v>
      </c>
      <c r="Z37" s="569"/>
      <c r="AA37" s="554"/>
      <c r="AB37" s="554"/>
      <c r="AC37" s="554"/>
      <c r="AD37" s="554"/>
      <c r="AE37" s="554"/>
      <c r="AF37" s="554"/>
      <c r="AG37" s="554"/>
      <c r="AH37" s="554"/>
      <c r="AI37" s="554"/>
      <c r="AJ37" s="554"/>
      <c r="AK37" s="554"/>
      <c r="AL37" s="554"/>
      <c r="AM37" s="554"/>
      <c r="AN37" s="554"/>
      <c r="AO37" s="554"/>
      <c r="AP37" s="554"/>
      <c r="AQ37" s="554"/>
      <c r="AR37" s="554"/>
      <c r="AS37" s="554"/>
      <c r="AT37" s="555"/>
      <c r="AU37" s="556"/>
      <c r="AV37" s="556"/>
      <c r="AW37" s="556"/>
      <c r="AX37" s="556"/>
      <c r="AY37" s="556"/>
      <c r="AZ37" s="556"/>
      <c r="BA37" s="556"/>
      <c r="BB37" s="556"/>
      <c r="BC37" s="556"/>
      <c r="BD37" s="556"/>
      <c r="BE37" s="556"/>
      <c r="BF37" s="556"/>
      <c r="BG37" s="556"/>
      <c r="BH37" s="556"/>
      <c r="BI37" s="556"/>
      <c r="BJ37" s="556"/>
      <c r="BK37" s="556"/>
      <c r="BL37" s="556"/>
      <c r="BM37" s="556"/>
      <c r="BN37" s="556"/>
      <c r="BO37" s="557"/>
    </row>
    <row r="38" s="247" customFormat="true" ht="15" hidden="false" customHeight="true" outlineLevel="0" collapsed="false">
      <c r="B38" s="564"/>
      <c r="C38" s="570" t="s">
        <v>46</v>
      </c>
      <c r="D38" s="167" t="n">
        <f aca="false">D120+Y120+AU120</f>
        <v>2722</v>
      </c>
      <c r="E38" s="571" t="n">
        <f aca="false">D38/$X38</f>
        <v>0.0146508711401521</v>
      </c>
      <c r="F38" s="60" t="n">
        <f aca="false">F120+AA120+AT120+AW120</f>
        <v>119354</v>
      </c>
      <c r="G38" s="571" t="n">
        <f aca="false">F38/$X38</f>
        <v>0.642410019861027</v>
      </c>
      <c r="H38" s="209" t="n">
        <f aca="false">H120+AC120+BA120+BI120+BC120+BJ120</f>
        <v>18669</v>
      </c>
      <c r="I38" s="571" t="n">
        <f aca="false">H38/$X38</f>
        <v>0.100483877044636</v>
      </c>
      <c r="J38" s="60" t="n">
        <f aca="false">J120+AE120+BL120</f>
        <v>9266</v>
      </c>
      <c r="K38" s="571" t="n">
        <f aca="false">J38/$X38</f>
        <v>0.0498732446673951</v>
      </c>
      <c r="L38" s="60" t="n">
        <f aca="false">L120+AG120+AY120+BE120</f>
        <v>7188</v>
      </c>
      <c r="M38" s="571" t="n">
        <f aca="false">L38/$X38</f>
        <v>0.0386886340027235</v>
      </c>
      <c r="N38" s="60" t="n">
        <f aca="false">N120+AI120+BG120</f>
        <v>321</v>
      </c>
      <c r="O38" s="571" t="n">
        <f aca="false">N38/$X38</f>
        <v>0.00172774784569758</v>
      </c>
      <c r="P38" s="60" t="n">
        <f aca="false">P120+AK120</f>
        <v>0</v>
      </c>
      <c r="Q38" s="571" t="n">
        <f aca="false">P38/$X38</f>
        <v>0</v>
      </c>
      <c r="R38" s="60" t="n">
        <f aca="false">R120+AM120</f>
        <v>824</v>
      </c>
      <c r="S38" s="571" t="n">
        <f aca="false">R38/$X38</f>
        <v>0.0044350910431614</v>
      </c>
      <c r="T38" s="60" t="n">
        <f aca="false">T120+AO120</f>
        <v>0</v>
      </c>
      <c r="U38" s="571" t="n">
        <f aca="false">T38/$X38</f>
        <v>0</v>
      </c>
      <c r="V38" s="61" t="n">
        <f aca="false">V120+AQ120+BN120</f>
        <v>27447</v>
      </c>
      <c r="W38" s="571" t="n">
        <f aca="false">V38/$X38</f>
        <v>0.147730514395208</v>
      </c>
      <c r="X38" s="62" t="n">
        <f aca="false">D38+F38+H38+J38+L38+N38+P38+R38+T38+V38</f>
        <v>185791</v>
      </c>
      <c r="Y38" s="568" t="n">
        <f aca="false">O38+Q38+U38</f>
        <v>0.00172774784569758</v>
      </c>
      <c r="Z38" s="569"/>
      <c r="AA38" s="554"/>
      <c r="AB38" s="554"/>
      <c r="AC38" s="554"/>
      <c r="AD38" s="554"/>
      <c r="AE38" s="554"/>
      <c r="AF38" s="554"/>
      <c r="AG38" s="554"/>
      <c r="AH38" s="554"/>
      <c r="AI38" s="554"/>
      <c r="AJ38" s="554"/>
      <c r="AK38" s="554"/>
      <c r="AL38" s="554"/>
      <c r="AM38" s="554"/>
      <c r="AN38" s="554"/>
      <c r="AO38" s="554"/>
      <c r="AP38" s="554"/>
      <c r="AQ38" s="554"/>
      <c r="AR38" s="554"/>
      <c r="AS38" s="554"/>
      <c r="AT38" s="555"/>
      <c r="AU38" s="556"/>
      <c r="AV38" s="556"/>
      <c r="AW38" s="556"/>
      <c r="AX38" s="556"/>
      <c r="AY38" s="556"/>
      <c r="AZ38" s="556"/>
      <c r="BA38" s="556"/>
      <c r="BB38" s="556"/>
      <c r="BC38" s="556"/>
      <c r="BD38" s="556"/>
      <c r="BE38" s="556"/>
      <c r="BF38" s="556"/>
      <c r="BG38" s="556"/>
      <c r="BH38" s="556"/>
      <c r="BI38" s="556"/>
      <c r="BJ38" s="556"/>
      <c r="BK38" s="556"/>
      <c r="BL38" s="556"/>
      <c r="BM38" s="556"/>
      <c r="BN38" s="556"/>
      <c r="BO38" s="557"/>
    </row>
    <row r="39" s="247" customFormat="true" ht="15" hidden="false" customHeight="true" outlineLevel="0" collapsed="false">
      <c r="B39" s="564"/>
      <c r="C39" s="570" t="s">
        <v>47</v>
      </c>
      <c r="D39" s="167" t="n">
        <f aca="false">D121+Y121+AU121</f>
        <v>2113</v>
      </c>
      <c r="E39" s="571" t="n">
        <f aca="false">D39/$X39</f>
        <v>0.0135380160047156</v>
      </c>
      <c r="F39" s="60" t="n">
        <f aca="false">F121+AA121+AT121+AW121</f>
        <v>96709</v>
      </c>
      <c r="G39" s="571" t="n">
        <f aca="false">F39/$X39</f>
        <v>0.619615707430212</v>
      </c>
      <c r="H39" s="209" t="n">
        <f aca="false">H121+AC121+BA121+BI121+BC121+BJ121</f>
        <v>18602</v>
      </c>
      <c r="I39" s="571" t="n">
        <f aca="false">H39/$X39</f>
        <v>0.119183234131433</v>
      </c>
      <c r="J39" s="60" t="n">
        <f aca="false">J121+AE121+BL121</f>
        <v>6221</v>
      </c>
      <c r="K39" s="571" t="n">
        <f aca="false">J39/$X39</f>
        <v>0.0398580206177641</v>
      </c>
      <c r="L39" s="60" t="n">
        <f aca="false">L121+AG121+AY121+BE121</f>
        <v>5530</v>
      </c>
      <c r="M39" s="571" t="n">
        <f aca="false">L39/$X39</f>
        <v>0.0354307754406422</v>
      </c>
      <c r="N39" s="60" t="n">
        <f aca="false">N121+AI121+BG121</f>
        <v>60</v>
      </c>
      <c r="O39" s="571" t="n">
        <f aca="false">N39/$X39</f>
        <v>0.000384420710025051</v>
      </c>
      <c r="P39" s="60" t="n">
        <f aca="false">P121+AK121</f>
        <v>0</v>
      </c>
      <c r="Q39" s="571" t="n">
        <f aca="false">P39/$X39</f>
        <v>0</v>
      </c>
      <c r="R39" s="60" t="n">
        <f aca="false">R121+AM121</f>
        <v>705</v>
      </c>
      <c r="S39" s="571" t="n">
        <f aca="false">R39/$X39</f>
        <v>0.00451694334279435</v>
      </c>
      <c r="T39" s="60" t="n">
        <f aca="false">T121+AO121</f>
        <v>0</v>
      </c>
      <c r="U39" s="571" t="n">
        <f aca="false">T39/$X39</f>
        <v>0</v>
      </c>
      <c r="V39" s="61" t="n">
        <f aca="false">V121+AQ121+BN121</f>
        <v>26139</v>
      </c>
      <c r="W39" s="571" t="n">
        <f aca="false">V39/$X39</f>
        <v>0.167472882322414</v>
      </c>
      <c r="X39" s="62" t="n">
        <f aca="false">D39+F39+H39+J39+L39+N39+P39+R39+T39+V39</f>
        <v>156079</v>
      </c>
      <c r="Y39" s="568" t="n">
        <f aca="false">O39+Q39+U39</f>
        <v>0.000384420710025051</v>
      </c>
      <c r="Z39" s="569"/>
      <c r="AA39" s="554"/>
      <c r="AB39" s="554"/>
      <c r="AC39" s="554"/>
      <c r="AD39" s="554"/>
      <c r="AE39" s="554"/>
      <c r="AF39" s="554"/>
      <c r="AG39" s="554"/>
      <c r="AH39" s="554"/>
      <c r="AI39" s="554"/>
      <c r="AJ39" s="554"/>
      <c r="AK39" s="554"/>
      <c r="AL39" s="554"/>
      <c r="AM39" s="554"/>
      <c r="AN39" s="554"/>
      <c r="AO39" s="554"/>
      <c r="AP39" s="554"/>
      <c r="AQ39" s="554"/>
      <c r="AR39" s="554"/>
      <c r="AS39" s="554"/>
      <c r="AT39" s="555"/>
      <c r="AU39" s="556"/>
      <c r="AV39" s="556"/>
      <c r="AW39" s="556"/>
      <c r="AX39" s="556"/>
      <c r="AY39" s="556"/>
      <c r="AZ39" s="556"/>
      <c r="BA39" s="556"/>
      <c r="BB39" s="556"/>
      <c r="BC39" s="556"/>
      <c r="BD39" s="556"/>
      <c r="BE39" s="556"/>
      <c r="BF39" s="556"/>
      <c r="BG39" s="556"/>
      <c r="BH39" s="556"/>
      <c r="BI39" s="556"/>
      <c r="BJ39" s="556"/>
      <c r="BK39" s="556"/>
      <c r="BL39" s="556"/>
      <c r="BM39" s="556"/>
      <c r="BN39" s="556"/>
      <c r="BO39" s="557"/>
    </row>
    <row r="40" s="247" customFormat="true" ht="15" hidden="false" customHeight="true" outlineLevel="0" collapsed="false">
      <c r="B40" s="564"/>
      <c r="C40" s="570" t="s">
        <v>48</v>
      </c>
      <c r="D40" s="167" t="n">
        <f aca="false">D122+Y122+AU122</f>
        <v>1205</v>
      </c>
      <c r="E40" s="571" t="n">
        <f aca="false">D40/$X40</f>
        <v>0.0114550259520505</v>
      </c>
      <c r="F40" s="60" t="n">
        <f aca="false">F122+AA122+AT122+AW122</f>
        <v>62024</v>
      </c>
      <c r="G40" s="571" t="n">
        <f aca="false">F40/$X40</f>
        <v>0.589615377302888</v>
      </c>
      <c r="H40" s="209" t="n">
        <f aca="false">H122+AC122+BA122+BI122+BC122+BJ122</f>
        <v>10947</v>
      </c>
      <c r="I40" s="571" t="n">
        <f aca="false">H40/$X40</f>
        <v>0.104064870619997</v>
      </c>
      <c r="J40" s="60" t="n">
        <f aca="false">J122+AE122+BL122</f>
        <v>4437</v>
      </c>
      <c r="K40" s="571" t="n">
        <f aca="false">J40/$X40</f>
        <v>0.0421792117421146</v>
      </c>
      <c r="L40" s="60" t="n">
        <f aca="false">L122+AG122+AY122+BE122</f>
        <v>3644</v>
      </c>
      <c r="M40" s="571" t="n">
        <f aca="false">L40/$X40</f>
        <v>0.034640758978649</v>
      </c>
      <c r="N40" s="60" t="n">
        <f aca="false">N122+AI122+BG122</f>
        <v>130</v>
      </c>
      <c r="O40" s="571" t="n">
        <f aca="false">N40/$X40</f>
        <v>0.00123581192843698</v>
      </c>
      <c r="P40" s="60" t="n">
        <f aca="false">P122+AK122</f>
        <v>0</v>
      </c>
      <c r="Q40" s="571" t="n">
        <f aca="false">P40/$X40</f>
        <v>0</v>
      </c>
      <c r="R40" s="60" t="n">
        <f aca="false">R122+AM122</f>
        <v>304</v>
      </c>
      <c r="S40" s="571" t="n">
        <f aca="false">R40/$X40</f>
        <v>0.00288989866342187</v>
      </c>
      <c r="T40" s="60" t="n">
        <f aca="false">T122+AO122</f>
        <v>0</v>
      </c>
      <c r="U40" s="571" t="n">
        <f aca="false">T40/$X40</f>
        <v>0</v>
      </c>
      <c r="V40" s="61" t="n">
        <f aca="false">V122+AQ122+BN122</f>
        <v>22503</v>
      </c>
      <c r="W40" s="571" t="n">
        <f aca="false">V40/$X40</f>
        <v>0.213919044812442</v>
      </c>
      <c r="X40" s="62" t="n">
        <f aca="false">D40+F40+H40+J40+L40+N40+P40+R40+T40+V40</f>
        <v>105194</v>
      </c>
      <c r="Y40" s="568" t="n">
        <f aca="false">O40+Q40+U40</f>
        <v>0.00123581192843698</v>
      </c>
      <c r="Z40" s="569"/>
      <c r="AA40" s="554"/>
      <c r="AB40" s="554"/>
      <c r="AC40" s="554"/>
      <c r="AD40" s="554"/>
      <c r="AE40" s="554"/>
      <c r="AF40" s="554"/>
      <c r="AG40" s="554"/>
      <c r="AH40" s="554"/>
      <c r="AI40" s="554"/>
      <c r="AJ40" s="554"/>
      <c r="AK40" s="554"/>
      <c r="AL40" s="554"/>
      <c r="AM40" s="554"/>
      <c r="AN40" s="554"/>
      <c r="AO40" s="554"/>
      <c r="AP40" s="554"/>
      <c r="AQ40" s="554"/>
      <c r="AR40" s="554"/>
      <c r="AS40" s="554"/>
      <c r="AT40" s="555"/>
      <c r="AU40" s="556"/>
      <c r="AV40" s="556"/>
      <c r="AW40" s="556"/>
      <c r="AX40" s="556"/>
      <c r="AY40" s="556"/>
      <c r="AZ40" s="556"/>
      <c r="BA40" s="556"/>
      <c r="BB40" s="556"/>
      <c r="BC40" s="556"/>
      <c r="BD40" s="556"/>
      <c r="BE40" s="556"/>
      <c r="BF40" s="556"/>
      <c r="BG40" s="556"/>
      <c r="BH40" s="556"/>
      <c r="BI40" s="556"/>
      <c r="BJ40" s="556"/>
      <c r="BK40" s="556"/>
      <c r="BL40" s="556"/>
      <c r="BM40" s="556"/>
      <c r="BN40" s="556"/>
      <c r="BO40" s="557"/>
    </row>
    <row r="41" s="247" customFormat="true" ht="15" hidden="false" customHeight="true" outlineLevel="0" collapsed="false">
      <c r="B41" s="564"/>
      <c r="C41" s="570" t="s">
        <v>49</v>
      </c>
      <c r="D41" s="167" t="n">
        <f aca="false">D123+Y123+AU123</f>
        <v>2566</v>
      </c>
      <c r="E41" s="571" t="n">
        <f aca="false">D41/$X41</f>
        <v>0.0125006698527298</v>
      </c>
      <c r="F41" s="60" t="n">
        <f aca="false">F123+AA123+AT123+AW123</f>
        <v>129204</v>
      </c>
      <c r="G41" s="571" t="n">
        <f aca="false">F41/$X41</f>
        <v>0.629437469856627</v>
      </c>
      <c r="H41" s="209" t="n">
        <f aca="false">H123+AC123+BA123+BI123+BC123+BJ123</f>
        <v>21217</v>
      </c>
      <c r="I41" s="571" t="n">
        <f aca="false">H41/$X41</f>
        <v>0.103361929955327</v>
      </c>
      <c r="J41" s="60" t="n">
        <f aca="false">J123+AE123+BL123</f>
        <v>15256</v>
      </c>
      <c r="K41" s="571" t="n">
        <f aca="false">J41/$X41</f>
        <v>0.074321987246004</v>
      </c>
      <c r="L41" s="60" t="n">
        <f aca="false">L123+AG123+AY123+BE123</f>
        <v>7792</v>
      </c>
      <c r="M41" s="571" t="n">
        <f aca="false">L41/$X41</f>
        <v>0.0379599452425841</v>
      </c>
      <c r="N41" s="60" t="n">
        <f aca="false">N123+AI123+BG123</f>
        <v>606</v>
      </c>
      <c r="O41" s="571" t="n">
        <f aca="false">N41/$X41</f>
        <v>0.00295222366748023</v>
      </c>
      <c r="P41" s="60" t="n">
        <f aca="false">P123+AK123</f>
        <v>0</v>
      </c>
      <c r="Q41" s="571" t="n">
        <f aca="false">P41/$X41</f>
        <v>0</v>
      </c>
      <c r="R41" s="60" t="n">
        <f aca="false">R123+AM123</f>
        <v>682</v>
      </c>
      <c r="S41" s="571" t="n">
        <f aca="false">R41/$X41</f>
        <v>0.0033224695399695</v>
      </c>
      <c r="T41" s="60" t="n">
        <f aca="false">T123+AO123</f>
        <v>0</v>
      </c>
      <c r="U41" s="571" t="n">
        <f aca="false">T41/$X41</f>
        <v>0</v>
      </c>
      <c r="V41" s="61" t="n">
        <f aca="false">V123+AQ123+BN123</f>
        <v>27946</v>
      </c>
      <c r="W41" s="571" t="n">
        <f aca="false">V41/$X41</f>
        <v>0.136143304639278</v>
      </c>
      <c r="X41" s="62" t="n">
        <f aca="false">D41+F41+H41+J41+L41+N41+P41+R41+T41+V41</f>
        <v>205269</v>
      </c>
      <c r="Y41" s="568" t="n">
        <f aca="false">O41+Q41+U41</f>
        <v>0.00295222366748023</v>
      </c>
      <c r="Z41" s="569"/>
      <c r="AA41" s="554"/>
      <c r="AB41" s="554"/>
      <c r="AC41" s="554"/>
      <c r="AD41" s="554"/>
      <c r="AE41" s="554"/>
      <c r="AF41" s="554"/>
      <c r="AG41" s="554"/>
      <c r="AH41" s="554"/>
      <c r="AI41" s="554"/>
      <c r="AJ41" s="554"/>
      <c r="AK41" s="554"/>
      <c r="AL41" s="554"/>
      <c r="AM41" s="554"/>
      <c r="AN41" s="554"/>
      <c r="AO41" s="554"/>
      <c r="AP41" s="554"/>
      <c r="AQ41" s="554"/>
      <c r="AR41" s="554"/>
      <c r="AS41" s="554"/>
      <c r="AT41" s="555"/>
      <c r="AU41" s="556"/>
      <c r="AV41" s="556"/>
      <c r="AW41" s="556"/>
      <c r="AX41" s="556"/>
      <c r="AY41" s="556"/>
      <c r="AZ41" s="556"/>
      <c r="BA41" s="556"/>
      <c r="BB41" s="556"/>
      <c r="BC41" s="556"/>
      <c r="BD41" s="556"/>
      <c r="BE41" s="556"/>
      <c r="BF41" s="556"/>
      <c r="BG41" s="556"/>
      <c r="BH41" s="556"/>
      <c r="BI41" s="556"/>
      <c r="BJ41" s="556"/>
      <c r="BK41" s="556"/>
      <c r="BL41" s="556"/>
      <c r="BM41" s="556"/>
      <c r="BN41" s="556"/>
      <c r="BO41" s="557"/>
    </row>
    <row r="42" s="247" customFormat="true" ht="15" hidden="false" customHeight="true" outlineLevel="0" collapsed="false">
      <c r="B42" s="564"/>
      <c r="C42" s="570" t="s">
        <v>50</v>
      </c>
      <c r="D42" s="167" t="n">
        <f aca="false">D124+Y124+AU124</f>
        <v>2859</v>
      </c>
      <c r="E42" s="571" t="n">
        <f aca="false">D42/$X42</f>
        <v>0.0121412616040564</v>
      </c>
      <c r="F42" s="60" t="n">
        <f aca="false">F124+AA124+AT124+AW124</f>
        <v>147898</v>
      </c>
      <c r="G42" s="571" t="n">
        <f aca="false">F42/$X42</f>
        <v>0.628075658872591</v>
      </c>
      <c r="H42" s="209" t="n">
        <f aca="false">H124+AC124+BA124+BI124+BC124+BJ124</f>
        <v>24125</v>
      </c>
      <c r="I42" s="571" t="n">
        <f aca="false">H42/$X42</f>
        <v>0.102451184399392</v>
      </c>
      <c r="J42" s="60" t="n">
        <f aca="false">J124+AE124+BL124</f>
        <v>19295</v>
      </c>
      <c r="K42" s="571" t="n">
        <f aca="false">J42/$X42</f>
        <v>0.0819397141134204</v>
      </c>
      <c r="L42" s="60" t="n">
        <f aca="false">L124+AG124+AY124+BE124</f>
        <v>9270</v>
      </c>
      <c r="M42" s="571" t="n">
        <f aca="false">L42/$X42</f>
        <v>0.0393667348966782</v>
      </c>
      <c r="N42" s="60" t="n">
        <f aca="false">N124+AI124+BG124</f>
        <v>721</v>
      </c>
      <c r="O42" s="571" t="n">
        <f aca="false">N42/$X42</f>
        <v>0.00306185715863053</v>
      </c>
      <c r="P42" s="60" t="n">
        <f aca="false">P124+AK124</f>
        <v>0</v>
      </c>
      <c r="Q42" s="571" t="n">
        <f aca="false">P42/$X42</f>
        <v>0</v>
      </c>
      <c r="R42" s="60" t="n">
        <f aca="false">R124+AM124</f>
        <v>809</v>
      </c>
      <c r="S42" s="571" t="n">
        <f aca="false">R42/$X42</f>
        <v>0.00343556510586976</v>
      </c>
      <c r="T42" s="60" t="n">
        <f aca="false">T124+AO124</f>
        <v>0</v>
      </c>
      <c r="U42" s="571" t="n">
        <f aca="false">T42/$X42</f>
        <v>0</v>
      </c>
      <c r="V42" s="61" t="n">
        <f aca="false">V124+AQ124+BN124</f>
        <v>30501</v>
      </c>
      <c r="W42" s="571" t="n">
        <f aca="false">V42/$X42</f>
        <v>0.129528023849362</v>
      </c>
      <c r="X42" s="62" t="n">
        <f aca="false">D42+F42+H42+J42+L42+N42+P42+R42+T42+V42</f>
        <v>235478</v>
      </c>
      <c r="Y42" s="568" t="n">
        <f aca="false">O42+Q42+U42</f>
        <v>0.00306185715863053</v>
      </c>
      <c r="Z42" s="569"/>
      <c r="AA42" s="554"/>
      <c r="AB42" s="554"/>
      <c r="AC42" s="554"/>
      <c r="AD42" s="554"/>
      <c r="AE42" s="554"/>
      <c r="AF42" s="554"/>
      <c r="AG42" s="554"/>
      <c r="AH42" s="554"/>
      <c r="AI42" s="554"/>
      <c r="AJ42" s="554"/>
      <c r="AK42" s="554"/>
      <c r="AL42" s="554"/>
      <c r="AM42" s="554"/>
      <c r="AN42" s="554"/>
      <c r="AO42" s="554"/>
      <c r="AP42" s="554"/>
      <c r="AQ42" s="554"/>
      <c r="AR42" s="554"/>
      <c r="AS42" s="554"/>
      <c r="AT42" s="555"/>
      <c r="AU42" s="556"/>
      <c r="AV42" s="556"/>
      <c r="AW42" s="556"/>
      <c r="AX42" s="556"/>
      <c r="AY42" s="556"/>
      <c r="AZ42" s="556"/>
      <c r="BA42" s="556"/>
      <c r="BB42" s="556"/>
      <c r="BC42" s="556"/>
      <c r="BD42" s="556"/>
      <c r="BE42" s="556"/>
      <c r="BF42" s="556"/>
      <c r="BG42" s="556"/>
      <c r="BH42" s="556"/>
      <c r="BI42" s="556"/>
      <c r="BJ42" s="556"/>
      <c r="BK42" s="556"/>
      <c r="BL42" s="556"/>
      <c r="BM42" s="556"/>
      <c r="BN42" s="556"/>
      <c r="BO42" s="557"/>
    </row>
    <row r="43" s="247" customFormat="true" ht="15" hidden="false" customHeight="true" outlineLevel="0" collapsed="false">
      <c r="B43" s="564"/>
      <c r="C43" s="570" t="s">
        <v>51</v>
      </c>
      <c r="D43" s="167" t="n">
        <f aca="false">D125+Y125+AU125</f>
        <v>3134</v>
      </c>
      <c r="E43" s="571" t="n">
        <f aca="false">D43/$X43</f>
        <v>0.0126350079220774</v>
      </c>
      <c r="F43" s="60" t="n">
        <f aca="false">F125+AA125+AT125+AW125</f>
        <v>156395</v>
      </c>
      <c r="G43" s="571" t="n">
        <f aca="false">F43/$X43</f>
        <v>0.630520760680694</v>
      </c>
      <c r="H43" s="209" t="n">
        <f aca="false">H125+AC125+BA125+BI125+BC125+BJ125</f>
        <v>25115</v>
      </c>
      <c r="I43" s="571" t="n">
        <f aca="false">H43/$X43</f>
        <v>0.101253421813329</v>
      </c>
      <c r="J43" s="60" t="n">
        <f aca="false">J125+AE125+BL125</f>
        <v>20553</v>
      </c>
      <c r="K43" s="571" t="n">
        <f aca="false">J43/$X43</f>
        <v>0.0828613011558573</v>
      </c>
      <c r="L43" s="60" t="n">
        <f aca="false">L125+AG125+AY125+BE125</f>
        <v>9752</v>
      </c>
      <c r="M43" s="571" t="n">
        <f aca="false">L43/$X43</f>
        <v>0.0393160808092211</v>
      </c>
      <c r="N43" s="60" t="n">
        <f aca="false">N125+AI125+BG125</f>
        <v>811</v>
      </c>
      <c r="O43" s="571" t="n">
        <f aca="false">N43/$X43</f>
        <v>0.00326962074818276</v>
      </c>
      <c r="P43" s="60" t="n">
        <f aca="false">P125+AK125</f>
        <v>0</v>
      </c>
      <c r="Q43" s="571" t="n">
        <f aca="false">P43/$X43</f>
        <v>0</v>
      </c>
      <c r="R43" s="60" t="n">
        <f aca="false">R125+AM125</f>
        <v>810</v>
      </c>
      <c r="S43" s="571" t="n">
        <f aca="false">R43/$X43</f>
        <v>0.00326558915663136</v>
      </c>
      <c r="T43" s="60" t="n">
        <f aca="false">T125+AO125</f>
        <v>0</v>
      </c>
      <c r="U43" s="571" t="n">
        <f aca="false">T43/$X43</f>
        <v>0</v>
      </c>
      <c r="V43" s="61" t="n">
        <f aca="false">V125+AQ125+BN125</f>
        <v>31471</v>
      </c>
      <c r="W43" s="571" t="n">
        <f aca="false">V43/$X43</f>
        <v>0.126878217714007</v>
      </c>
      <c r="X43" s="62" t="n">
        <f aca="false">D43+F43+H43+J43+L43+N43+P43+R43+T43+V43</f>
        <v>248041</v>
      </c>
      <c r="Y43" s="568" t="n">
        <f aca="false">O43+Q43+U43</f>
        <v>0.00326962074818276</v>
      </c>
      <c r="Z43" s="569"/>
      <c r="AA43" s="554"/>
      <c r="AB43" s="554"/>
      <c r="AC43" s="554"/>
      <c r="AD43" s="554"/>
      <c r="AE43" s="554"/>
      <c r="AF43" s="554"/>
      <c r="AG43" s="554"/>
      <c r="AH43" s="554"/>
      <c r="AI43" s="554"/>
      <c r="AJ43" s="554"/>
      <c r="AK43" s="554"/>
      <c r="AL43" s="554"/>
      <c r="AM43" s="554"/>
      <c r="AN43" s="554"/>
      <c r="AO43" s="554"/>
      <c r="AP43" s="554"/>
      <c r="AQ43" s="554"/>
      <c r="AR43" s="554"/>
      <c r="AS43" s="554"/>
      <c r="AT43" s="555"/>
      <c r="AU43" s="556"/>
      <c r="AV43" s="556"/>
      <c r="AW43" s="556"/>
      <c r="AX43" s="556"/>
      <c r="AY43" s="556"/>
      <c r="AZ43" s="556"/>
      <c r="BA43" s="556"/>
      <c r="BB43" s="556"/>
      <c r="BC43" s="556"/>
      <c r="BD43" s="556"/>
      <c r="BE43" s="556"/>
      <c r="BF43" s="556"/>
      <c r="BG43" s="556"/>
      <c r="BH43" s="556"/>
      <c r="BI43" s="556"/>
      <c r="BJ43" s="556"/>
      <c r="BK43" s="556"/>
      <c r="BL43" s="556"/>
      <c r="BM43" s="556"/>
      <c r="BN43" s="556"/>
      <c r="BO43" s="557"/>
    </row>
    <row r="44" s="247" customFormat="true" ht="15" hidden="false" customHeight="true" outlineLevel="0" collapsed="false">
      <c r="B44" s="564"/>
      <c r="C44" s="572" t="s">
        <v>52</v>
      </c>
      <c r="D44" s="172" t="n">
        <f aca="false">D126+Y126+AU126</f>
        <v>2663</v>
      </c>
      <c r="E44" s="573" t="n">
        <f aca="false">D44/$X44</f>
        <v>0.0127390667904058</v>
      </c>
      <c r="F44" s="69" t="n">
        <f aca="false">F126+AA126+AT126+AW126</f>
        <v>141043</v>
      </c>
      <c r="G44" s="573" t="n">
        <f aca="false">F44/$X44</f>
        <v>0.674711302034998</v>
      </c>
      <c r="H44" s="209" t="n">
        <f aca="false">H126+AC126+BA126+BI126+BC126+BJ126</f>
        <v>18090</v>
      </c>
      <c r="I44" s="573" t="n">
        <f aca="false">H44/$X44</f>
        <v>0.0865376335855953</v>
      </c>
      <c r="J44" s="69" t="n">
        <f aca="false">J126+AE126+BL126</f>
        <v>11530</v>
      </c>
      <c r="K44" s="573" t="n">
        <f aca="false">J44/$X44</f>
        <v>0.0551563800575961</v>
      </c>
      <c r="L44" s="69" t="n">
        <f aca="false">L126+AG126+AY126+BE126</f>
        <v>7559</v>
      </c>
      <c r="M44" s="573" t="n">
        <f aca="false">L44/$X44</f>
        <v>0.0361601974722783</v>
      </c>
      <c r="N44" s="69" t="n">
        <f aca="false">N126+AI126+BG126</f>
        <v>424</v>
      </c>
      <c r="O44" s="573" t="n">
        <f aca="false">N44/$X44</f>
        <v>0.00202830053290726</v>
      </c>
      <c r="P44" s="69" t="n">
        <f aca="false">P126+AK126</f>
        <v>0</v>
      </c>
      <c r="Q44" s="573" t="n">
        <f aca="false">P44/$X44</f>
        <v>0</v>
      </c>
      <c r="R44" s="69" t="n">
        <f aca="false">R126+AM126</f>
        <v>549</v>
      </c>
      <c r="S44" s="573" t="n">
        <f aca="false">R44/$X44</f>
        <v>0.00262626649190115</v>
      </c>
      <c r="T44" s="69" t="n">
        <f aca="false">T126+AO126</f>
        <v>0</v>
      </c>
      <c r="U44" s="573" t="n">
        <f aca="false">T44/$X44</f>
        <v>0</v>
      </c>
      <c r="V44" s="70" t="n">
        <f aca="false">V126+AQ126+BN126</f>
        <v>27184</v>
      </c>
      <c r="W44" s="573" t="n">
        <f aca="false">V44/$X44</f>
        <v>0.130040853034318</v>
      </c>
      <c r="X44" s="71" t="n">
        <f aca="false">D44+F44+H44+J44+L44+N44+P44+R44+T44+V44</f>
        <v>209042</v>
      </c>
      <c r="Y44" s="568" t="n">
        <f aca="false">O44+Q44+U44</f>
        <v>0.00202830053290726</v>
      </c>
      <c r="Z44" s="569"/>
      <c r="AA44" s="554"/>
      <c r="AB44" s="554"/>
      <c r="AC44" s="554"/>
      <c r="AD44" s="554"/>
      <c r="AE44" s="554"/>
      <c r="AF44" s="554"/>
      <c r="AG44" s="554"/>
      <c r="AH44" s="554"/>
      <c r="AI44" s="554"/>
      <c r="AJ44" s="554"/>
      <c r="AK44" s="554"/>
      <c r="AL44" s="554"/>
      <c r="AM44" s="554"/>
      <c r="AN44" s="554"/>
      <c r="AO44" s="554"/>
      <c r="AP44" s="554"/>
      <c r="AQ44" s="554"/>
      <c r="AR44" s="554"/>
      <c r="AS44" s="554"/>
      <c r="AT44" s="555"/>
      <c r="AU44" s="556"/>
      <c r="AV44" s="556"/>
      <c r="AW44" s="556"/>
      <c r="AX44" s="556"/>
      <c r="AY44" s="556"/>
      <c r="AZ44" s="556"/>
      <c r="BA44" s="556"/>
      <c r="BB44" s="556"/>
      <c r="BC44" s="556"/>
      <c r="BD44" s="556"/>
      <c r="BE44" s="556"/>
      <c r="BF44" s="556"/>
      <c r="BG44" s="556"/>
      <c r="BH44" s="556"/>
      <c r="BI44" s="556"/>
      <c r="BJ44" s="556"/>
      <c r="BK44" s="556"/>
      <c r="BL44" s="556"/>
      <c r="BM44" s="556"/>
      <c r="BN44" s="556"/>
      <c r="BO44" s="557"/>
    </row>
    <row r="45" s="247" customFormat="true" ht="15" hidden="false" customHeight="true" outlineLevel="0" collapsed="false">
      <c r="B45" s="574" t="s">
        <v>142</v>
      </c>
      <c r="C45" s="574"/>
      <c r="D45" s="178" t="n">
        <f aca="false">D127+Y127+AU127</f>
        <v>31195</v>
      </c>
      <c r="E45" s="575" t="n">
        <f aca="false">D45/$X45</f>
        <v>0.0131315244565435</v>
      </c>
      <c r="F45" s="81" t="n">
        <f aca="false">F127+AA127+AT127+AW127</f>
        <v>1501307</v>
      </c>
      <c r="G45" s="575" t="n">
        <f aca="false">F45/$X45</f>
        <v>0.631974662198426</v>
      </c>
      <c r="H45" s="81" t="n">
        <f aca="false">H127+AC127+BA127+BI127+BC127+BJ127</f>
        <v>241431</v>
      </c>
      <c r="I45" s="575" t="n">
        <f aca="false">H45/$X45</f>
        <v>0.101630295914978</v>
      </c>
      <c r="J45" s="81" t="n">
        <f aca="false">J127+AE127+BL127</f>
        <v>158676</v>
      </c>
      <c r="K45" s="575" t="n">
        <f aca="false">J45/$X45</f>
        <v>0.0667946072981725</v>
      </c>
      <c r="L45" s="81" t="n">
        <f aca="false">L127+AG127+AY127+BE127</f>
        <v>95350</v>
      </c>
      <c r="M45" s="575" t="n">
        <f aca="false">L45/$X45</f>
        <v>0.0401375495089412</v>
      </c>
      <c r="N45" s="81" t="n">
        <f aca="false">N127+AI127+BG127</f>
        <v>5888</v>
      </c>
      <c r="O45" s="575" t="n">
        <f aca="false">N45/$X45</f>
        <v>0.00247855156275454</v>
      </c>
      <c r="P45" s="81" t="n">
        <f aca="false">P127+AK127</f>
        <v>12</v>
      </c>
      <c r="Q45" s="576" t="n">
        <f aca="false">P45/$X45</f>
        <v>5.05139584800518E-006</v>
      </c>
      <c r="R45" s="81" t="n">
        <f aca="false">R127+AM127</f>
        <v>10582</v>
      </c>
      <c r="S45" s="575" t="n">
        <f aca="false">R45/$X45</f>
        <v>0.00445448923863257</v>
      </c>
      <c r="T45" s="81" t="n">
        <f aca="false">T127+AO127</f>
        <v>1</v>
      </c>
      <c r="U45" s="582" t="n">
        <f aca="false">T45/$X45</f>
        <v>4.20949654000432E-007</v>
      </c>
      <c r="V45" s="82" t="n">
        <f aca="false">V127+AQ127+BN127</f>
        <v>331139</v>
      </c>
      <c r="W45" s="575" t="n">
        <f aca="false">V45/$X45</f>
        <v>0.139392847476049</v>
      </c>
      <c r="X45" s="80" t="n">
        <f aca="false">D45+F45+H45+J45+L45+N45+P45+R45+T45+V45</f>
        <v>2375581</v>
      </c>
      <c r="Y45" s="568" t="n">
        <f aca="false">O45+Q45+U45</f>
        <v>0.00248402390825655</v>
      </c>
      <c r="Z45" s="569"/>
      <c r="AA45" s="554"/>
      <c r="AB45" s="554"/>
      <c r="AC45" s="554"/>
      <c r="AD45" s="554"/>
      <c r="AE45" s="554"/>
      <c r="AF45" s="554"/>
      <c r="AG45" s="554"/>
      <c r="AH45" s="554"/>
      <c r="AI45" s="554"/>
      <c r="AJ45" s="554"/>
      <c r="AK45" s="554"/>
      <c r="AL45" s="554"/>
      <c r="AM45" s="554"/>
      <c r="AN45" s="554"/>
      <c r="AO45" s="554"/>
      <c r="AP45" s="554"/>
      <c r="AQ45" s="554"/>
      <c r="AR45" s="554"/>
      <c r="AS45" s="554"/>
      <c r="AT45" s="555"/>
      <c r="AU45" s="556"/>
      <c r="AV45" s="556"/>
      <c r="AW45" s="556"/>
      <c r="AX45" s="556"/>
      <c r="AY45" s="556"/>
      <c r="AZ45" s="556"/>
      <c r="BA45" s="556"/>
      <c r="BB45" s="556"/>
      <c r="BC45" s="556"/>
      <c r="BD45" s="556"/>
      <c r="BE45" s="556"/>
      <c r="BF45" s="556"/>
      <c r="BG45" s="556"/>
      <c r="BH45" s="556"/>
      <c r="BI45" s="556"/>
      <c r="BJ45" s="556"/>
      <c r="BK45" s="556"/>
      <c r="BL45" s="556"/>
      <c r="BM45" s="556"/>
      <c r="BN45" s="556"/>
      <c r="BO45" s="557"/>
    </row>
    <row r="46" s="247" customFormat="true" ht="15" hidden="false" customHeight="true" outlineLevel="0" collapsed="false">
      <c r="B46" s="564" t="n">
        <v>2017</v>
      </c>
      <c r="C46" s="565" t="s">
        <v>41</v>
      </c>
      <c r="D46" s="184" t="n">
        <f aca="false">D128+Y128+AU128</f>
        <v>2966</v>
      </c>
      <c r="E46" s="578" t="n">
        <f aca="false">D46/$X46</f>
        <v>0.0145552692921114</v>
      </c>
      <c r="F46" s="209" t="n">
        <f aca="false">F128+AA128+AT128+AW128</f>
        <v>135968</v>
      </c>
      <c r="G46" s="578" t="n">
        <f aca="false">F46/$X46</f>
        <v>0.667245736719421</v>
      </c>
      <c r="H46" s="209" t="n">
        <f aca="false">H128+AC128+BA128+BI128+BC128+BJ128</f>
        <v>19498</v>
      </c>
      <c r="I46" s="578" t="n">
        <f aca="false">H46/$X46</f>
        <v>0.0956839651576494</v>
      </c>
      <c r="J46" s="209" t="n">
        <f aca="false">J128+AE128+BL128</f>
        <v>10578</v>
      </c>
      <c r="K46" s="578" t="n">
        <f aca="false">J46/$X46</f>
        <v>0.0519101950680898</v>
      </c>
      <c r="L46" s="209" t="n">
        <f aca="false">L128+AG128+AY128+BE128</f>
        <v>8602</v>
      </c>
      <c r="M46" s="578" t="n">
        <f aca="false">L46/$X46</f>
        <v>0.0422132253711201</v>
      </c>
      <c r="N46" s="209" t="n">
        <f aca="false">N128+AI128+BG128</f>
        <v>564</v>
      </c>
      <c r="O46" s="578" t="n">
        <f aca="false">N46/$X46</f>
        <v>0.00276775855723224</v>
      </c>
      <c r="P46" s="209" t="n">
        <f aca="false">P128+AK128</f>
        <v>0</v>
      </c>
      <c r="Q46" s="578" t="n">
        <f aca="false">P46/$X46</f>
        <v>0</v>
      </c>
      <c r="R46" s="209" t="n">
        <f aca="false">R128+AM128</f>
        <v>575</v>
      </c>
      <c r="S46" s="578" t="n">
        <f aca="false">R46/$X46</f>
        <v>0.00282173966384493</v>
      </c>
      <c r="T46" s="209" t="n">
        <f aca="false">T128+AO128</f>
        <v>0</v>
      </c>
      <c r="U46" s="578" t="n">
        <f aca="false">T46/$X46</f>
        <v>0</v>
      </c>
      <c r="V46" s="187" t="n">
        <f aca="false">V128+AQ128+BN128</f>
        <v>25024</v>
      </c>
      <c r="W46" s="578" t="n">
        <f aca="false">V46/$X46</f>
        <v>0.122802110170531</v>
      </c>
      <c r="X46" s="51" t="n">
        <f aca="false">D46+F46+H46+J46+L46+N46+P46+R46+T46+V46</f>
        <v>203775</v>
      </c>
      <c r="Y46" s="568" t="n">
        <f aca="false">O46+Q46+U46</f>
        <v>0.00276775855723224</v>
      </c>
      <c r="Z46" s="569"/>
      <c r="AA46" s="554"/>
      <c r="AB46" s="554"/>
      <c r="AC46" s="554"/>
      <c r="AD46" s="554"/>
      <c r="AE46" s="554"/>
      <c r="AF46" s="554"/>
      <c r="AG46" s="554"/>
      <c r="AH46" s="554"/>
      <c r="AI46" s="554"/>
      <c r="AJ46" s="554"/>
      <c r="AK46" s="554"/>
      <c r="AL46" s="554"/>
      <c r="AM46" s="554"/>
      <c r="AN46" s="554"/>
      <c r="AO46" s="554"/>
      <c r="AP46" s="554"/>
      <c r="AQ46" s="554"/>
      <c r="AR46" s="554"/>
      <c r="AS46" s="554"/>
      <c r="AT46" s="555"/>
      <c r="AU46" s="556"/>
      <c r="AV46" s="556"/>
      <c r="AW46" s="556"/>
      <c r="AX46" s="556"/>
      <c r="AY46" s="556"/>
      <c r="AZ46" s="556"/>
      <c r="BA46" s="556"/>
      <c r="BB46" s="556"/>
      <c r="BC46" s="556"/>
      <c r="BD46" s="556"/>
      <c r="BE46" s="556"/>
      <c r="BF46" s="556"/>
      <c r="BG46" s="556"/>
      <c r="BH46" s="556"/>
      <c r="BI46" s="556"/>
      <c r="BJ46" s="556"/>
      <c r="BK46" s="556"/>
      <c r="BL46" s="556"/>
      <c r="BM46" s="556"/>
      <c r="BN46" s="556"/>
      <c r="BO46" s="557"/>
    </row>
    <row r="47" s="247" customFormat="true" ht="15" hidden="false" customHeight="true" outlineLevel="0" collapsed="false">
      <c r="B47" s="564"/>
      <c r="C47" s="570" t="s">
        <v>42</v>
      </c>
      <c r="D47" s="167" t="n">
        <f aca="false">D129+Y129+AU129</f>
        <v>3067</v>
      </c>
      <c r="E47" s="571" t="n">
        <f aca="false">D47/$X47</f>
        <v>0.0128819539240187</v>
      </c>
      <c r="F47" s="60" t="n">
        <f aca="false">F129+AA129+AT129+AW129</f>
        <v>156520</v>
      </c>
      <c r="G47" s="571" t="n">
        <f aca="false">F47/$X47</f>
        <v>0.657412268727555</v>
      </c>
      <c r="H47" s="209" t="n">
        <f aca="false">H129+AC129+BA129+BI129+BC129+BJ129</f>
        <v>22448</v>
      </c>
      <c r="I47" s="571" t="n">
        <f aca="false">H47/$X47</f>
        <v>0.0942856542831342</v>
      </c>
      <c r="J47" s="60" t="n">
        <f aca="false">J129+AE129+BL129</f>
        <v>18306</v>
      </c>
      <c r="K47" s="571" t="n">
        <f aca="false">J47/$X47</f>
        <v>0.0768885062057668</v>
      </c>
      <c r="L47" s="60" t="n">
        <f aca="false">L129+AG129+AY129+BE129</f>
        <v>9055</v>
      </c>
      <c r="M47" s="571" t="n">
        <f aca="false">L47/$X47</f>
        <v>0.0380326354033223</v>
      </c>
      <c r="N47" s="60" t="n">
        <f aca="false">N129+AI129+BG129</f>
        <v>692</v>
      </c>
      <c r="O47" s="571" t="n">
        <f aca="false">N47/$X47</f>
        <v>0.00290652498057416</v>
      </c>
      <c r="P47" s="60" t="n">
        <f aca="false">P129+AK129</f>
        <v>0</v>
      </c>
      <c r="Q47" s="571" t="n">
        <f aca="false">P47/$X47</f>
        <v>0</v>
      </c>
      <c r="R47" s="60" t="n">
        <f aca="false">R129+AM129</f>
        <v>760</v>
      </c>
      <c r="S47" s="571" t="n">
        <f aca="false">R47/$X47</f>
        <v>0.00319213726190226</v>
      </c>
      <c r="T47" s="60" t="n">
        <f aca="false">T129+AO129</f>
        <v>0</v>
      </c>
      <c r="U47" s="571" t="n">
        <f aca="false">T47/$X47</f>
        <v>0</v>
      </c>
      <c r="V47" s="61" t="n">
        <f aca="false">V129+AQ129+BN129</f>
        <v>27237</v>
      </c>
      <c r="W47" s="571" t="n">
        <f aca="false">V47/$X47</f>
        <v>0.114400319213726</v>
      </c>
      <c r="X47" s="62" t="n">
        <f aca="false">D47+F47+H47+J47+L47+N47+P47+R47+T47+V47</f>
        <v>238085</v>
      </c>
      <c r="Y47" s="568" t="n">
        <f aca="false">O47+Q47+U47</f>
        <v>0.00290652498057416</v>
      </c>
      <c r="Z47" s="569"/>
      <c r="AA47" s="554"/>
      <c r="AB47" s="554"/>
      <c r="AC47" s="554"/>
      <c r="AD47" s="554"/>
      <c r="AE47" s="554"/>
      <c r="AF47" s="554"/>
      <c r="AG47" s="554"/>
      <c r="AH47" s="554"/>
      <c r="AI47" s="554"/>
      <c r="AJ47" s="554"/>
      <c r="AK47" s="554"/>
      <c r="AL47" s="554"/>
      <c r="AM47" s="554"/>
      <c r="AN47" s="554"/>
      <c r="AO47" s="554"/>
      <c r="AP47" s="554"/>
      <c r="AQ47" s="554"/>
      <c r="AR47" s="554"/>
      <c r="AS47" s="554"/>
      <c r="AT47" s="555"/>
      <c r="AU47" s="556"/>
      <c r="AV47" s="556"/>
      <c r="AW47" s="556"/>
      <c r="AX47" s="556"/>
      <c r="AY47" s="556"/>
      <c r="AZ47" s="556"/>
      <c r="BA47" s="556"/>
      <c r="BB47" s="556"/>
      <c r="BC47" s="556"/>
      <c r="BD47" s="556"/>
      <c r="BE47" s="556"/>
      <c r="BF47" s="556"/>
      <c r="BG47" s="556"/>
      <c r="BH47" s="556"/>
      <c r="BI47" s="556"/>
      <c r="BJ47" s="556"/>
      <c r="BK47" s="556"/>
      <c r="BL47" s="556"/>
      <c r="BM47" s="556"/>
      <c r="BN47" s="556"/>
      <c r="BO47" s="557"/>
    </row>
    <row r="48" s="247" customFormat="true" ht="15" hidden="false" customHeight="true" outlineLevel="0" collapsed="false">
      <c r="B48" s="564"/>
      <c r="C48" s="570" t="s">
        <v>43</v>
      </c>
      <c r="D48" s="167" t="n">
        <f aca="false">D130+Y130+AU130</f>
        <v>3295</v>
      </c>
      <c r="E48" s="571" t="n">
        <f aca="false">D48/$X48</f>
        <v>0.0128413479713009</v>
      </c>
      <c r="F48" s="60" t="n">
        <f aca="false">F130+AA130+AT130+AW130</f>
        <v>172706</v>
      </c>
      <c r="G48" s="571" t="n">
        <f aca="false">F48/$X48</f>
        <v>0.673073700373744</v>
      </c>
      <c r="H48" s="209" t="n">
        <f aca="false">H130+AC130+BA130+BI130+BC130+BJ130</f>
        <v>23947</v>
      </c>
      <c r="I48" s="571" t="n">
        <f aca="false">H48/$X48</f>
        <v>0.0933267859996181</v>
      </c>
      <c r="J48" s="60" t="n">
        <f aca="false">J130+AE130+BL130</f>
        <v>18090</v>
      </c>
      <c r="K48" s="571" t="n">
        <f aca="false">J48/$X48</f>
        <v>0.070500754112544</v>
      </c>
      <c r="L48" s="60" t="n">
        <f aca="false">L130+AG130+AY130+BE130</f>
        <v>9541</v>
      </c>
      <c r="M48" s="571" t="n">
        <f aca="false">L48/$X48</f>
        <v>0.0371833993912539</v>
      </c>
      <c r="N48" s="60" t="n">
        <f aca="false">N130+AI130+BG130</f>
        <v>553</v>
      </c>
      <c r="O48" s="571" t="n">
        <f aca="false">N48/$X48</f>
        <v>0.00215516401460679</v>
      </c>
      <c r="P48" s="60" t="n">
        <f aca="false">P130+AK130</f>
        <v>0</v>
      </c>
      <c r="Q48" s="571" t="n">
        <f aca="false">P48/$X48</f>
        <v>0</v>
      </c>
      <c r="R48" s="60" t="n">
        <f aca="false">R130+AM130</f>
        <v>662</v>
      </c>
      <c r="S48" s="571" t="n">
        <f aca="false">R48/$X48</f>
        <v>0.00257996126160885</v>
      </c>
      <c r="T48" s="60" t="n">
        <f aca="false">T130+AO130</f>
        <v>0</v>
      </c>
      <c r="U48" s="571" t="n">
        <f aca="false">T48/$X48</f>
        <v>0</v>
      </c>
      <c r="V48" s="61" t="n">
        <f aca="false">V130+AQ130+BN130</f>
        <v>27799</v>
      </c>
      <c r="W48" s="571" t="n">
        <f aca="false">V48/$X48</f>
        <v>0.108338886875324</v>
      </c>
      <c r="X48" s="62" t="n">
        <f aca="false">D48+F48+H48+J48+L48+N48+P48+R48+T48+V48</f>
        <v>256593</v>
      </c>
      <c r="Y48" s="568" t="n">
        <f aca="false">O48+Q48+U48</f>
        <v>0.00215516401460679</v>
      </c>
      <c r="Z48" s="569"/>
      <c r="AA48" s="554"/>
      <c r="AB48" s="554"/>
      <c r="AC48" s="554"/>
      <c r="AD48" s="554"/>
      <c r="AE48" s="554"/>
      <c r="AF48" s="554"/>
      <c r="AG48" s="554"/>
      <c r="AH48" s="554"/>
      <c r="AI48" s="554"/>
      <c r="AJ48" s="554"/>
      <c r="AK48" s="554"/>
      <c r="AL48" s="554"/>
      <c r="AM48" s="554"/>
      <c r="AN48" s="554"/>
      <c r="AO48" s="554"/>
      <c r="AP48" s="554"/>
      <c r="AQ48" s="554"/>
      <c r="AR48" s="554"/>
      <c r="AS48" s="554"/>
      <c r="AT48" s="555"/>
      <c r="AU48" s="556"/>
      <c r="AV48" s="556"/>
      <c r="AW48" s="556"/>
      <c r="AX48" s="556"/>
      <c r="AY48" s="556"/>
      <c r="AZ48" s="556"/>
      <c r="BA48" s="556"/>
      <c r="BB48" s="556"/>
      <c r="BC48" s="556"/>
      <c r="BD48" s="556"/>
      <c r="BE48" s="556"/>
      <c r="BF48" s="556"/>
      <c r="BG48" s="556"/>
      <c r="BH48" s="556"/>
      <c r="BI48" s="556"/>
      <c r="BJ48" s="556"/>
      <c r="BK48" s="556"/>
      <c r="BL48" s="556"/>
      <c r="BM48" s="556"/>
      <c r="BN48" s="556"/>
      <c r="BO48" s="557"/>
    </row>
    <row r="49" s="247" customFormat="true" ht="15" hidden="false" customHeight="true" outlineLevel="0" collapsed="false">
      <c r="B49" s="564"/>
      <c r="C49" s="570" t="s">
        <v>44</v>
      </c>
      <c r="D49" s="167" t="n">
        <f aca="false">D131+Y131+AU131</f>
        <v>2456</v>
      </c>
      <c r="E49" s="571" t="n">
        <f aca="false">D49/$X49</f>
        <v>0.013333405718815</v>
      </c>
      <c r="F49" s="60" t="n">
        <f aca="false">F131+AA131+AT131+AW131</f>
        <v>125662</v>
      </c>
      <c r="G49" s="571" t="n">
        <f aca="false">F49/$X49</f>
        <v>0.682207829575622</v>
      </c>
      <c r="H49" s="209" t="n">
        <f aca="false">H131+AC131+BA131+BI131+BC131+BJ131</f>
        <v>16701</v>
      </c>
      <c r="I49" s="571" t="n">
        <f aca="false">H49/$X49</f>
        <v>0.0906682446701665</v>
      </c>
      <c r="J49" s="60" t="n">
        <f aca="false">J131+AE131+BL131</f>
        <v>11119</v>
      </c>
      <c r="K49" s="571" t="n">
        <f aca="false">J49/$X49</f>
        <v>0.0603640627799282</v>
      </c>
      <c r="L49" s="60" t="n">
        <f aca="false">L131+AG131+AY131+BE131</f>
        <v>6653</v>
      </c>
      <c r="M49" s="571" t="n">
        <f aca="false">L49/$X49</f>
        <v>0.0361185457032883</v>
      </c>
      <c r="N49" s="60" t="n">
        <f aca="false">N131+AI131+BG131</f>
        <v>337</v>
      </c>
      <c r="O49" s="571" t="n">
        <f aca="false">N49/$X49</f>
        <v>0.00182954304855075</v>
      </c>
      <c r="P49" s="60" t="n">
        <f aca="false">P131+AK131</f>
        <v>0</v>
      </c>
      <c r="Q49" s="571" t="n">
        <f aca="false">P49/$X49</f>
        <v>0</v>
      </c>
      <c r="R49" s="60" t="n">
        <f aca="false">R131+AM131</f>
        <v>438</v>
      </c>
      <c r="S49" s="571" t="n">
        <f aca="false">R49/$X49</f>
        <v>0.00237786307200365</v>
      </c>
      <c r="T49" s="60" t="n">
        <f aca="false">T131+AO131</f>
        <v>0</v>
      </c>
      <c r="U49" s="571" t="n">
        <f aca="false">T49/$X49</f>
        <v>0</v>
      </c>
      <c r="V49" s="61" t="n">
        <f aca="false">V131+AQ131+BN131</f>
        <v>20833</v>
      </c>
      <c r="W49" s="571" t="n">
        <f aca="false">V49/$X49</f>
        <v>0.113100505431626</v>
      </c>
      <c r="X49" s="62" t="n">
        <f aca="false">D49+F49+H49+J49+L49+N49+P49+R49+T49+V49</f>
        <v>184199</v>
      </c>
      <c r="Y49" s="568" t="n">
        <f aca="false">O49+Q49+U49</f>
        <v>0.00182954304855075</v>
      </c>
      <c r="Z49" s="569"/>
      <c r="AA49" s="554"/>
      <c r="AB49" s="554"/>
      <c r="AC49" s="554"/>
      <c r="AD49" s="554"/>
      <c r="AE49" s="554"/>
      <c r="AF49" s="554"/>
      <c r="AG49" s="554"/>
      <c r="AH49" s="554"/>
      <c r="AI49" s="554"/>
      <c r="AJ49" s="554"/>
      <c r="AK49" s="554"/>
      <c r="AL49" s="554"/>
      <c r="AM49" s="554"/>
      <c r="AN49" s="554"/>
      <c r="AO49" s="554"/>
      <c r="AP49" s="554"/>
      <c r="AQ49" s="554"/>
      <c r="AR49" s="554"/>
      <c r="AS49" s="554"/>
      <c r="AT49" s="555"/>
      <c r="AU49" s="556"/>
      <c r="AV49" s="556"/>
      <c r="AW49" s="556"/>
      <c r="AX49" s="556"/>
      <c r="AY49" s="556"/>
      <c r="AZ49" s="556"/>
      <c r="BA49" s="556"/>
      <c r="BB49" s="556"/>
      <c r="BC49" s="556"/>
      <c r="BD49" s="556"/>
      <c r="BE49" s="556"/>
      <c r="BF49" s="556"/>
      <c r="BG49" s="556"/>
      <c r="BH49" s="556"/>
      <c r="BI49" s="556"/>
      <c r="BJ49" s="556"/>
      <c r="BK49" s="556"/>
      <c r="BL49" s="556"/>
      <c r="BM49" s="556"/>
      <c r="BN49" s="556"/>
      <c r="BO49" s="557"/>
    </row>
    <row r="50" s="247" customFormat="true" ht="15" hidden="false" customHeight="true" outlineLevel="0" collapsed="false">
      <c r="B50" s="564"/>
      <c r="C50" s="570" t="s">
        <v>45</v>
      </c>
      <c r="D50" s="167" t="n">
        <f aca="false">D132+Y132+AU132</f>
        <v>3144</v>
      </c>
      <c r="E50" s="571" t="n">
        <f aca="false">D50/$X50</f>
        <v>0.0125791699508276</v>
      </c>
      <c r="F50" s="60" t="n">
        <f aca="false">F132+AA132+AT132+AW132</f>
        <v>167869</v>
      </c>
      <c r="G50" s="571" t="n">
        <f aca="false">F50/$X50</f>
        <v>0.67164525460416</v>
      </c>
      <c r="H50" s="209" t="n">
        <f aca="false">H132+AC132+BA132+BI132+BC132+BJ132</f>
        <v>23591</v>
      </c>
      <c r="I50" s="571" t="n">
        <f aca="false">H50/$X50</f>
        <v>0.0943877857220019</v>
      </c>
      <c r="J50" s="60" t="n">
        <f aca="false">J132+AE132+BL132</f>
        <v>16466</v>
      </c>
      <c r="K50" s="571" t="n">
        <f aca="false">J50/$X50</f>
        <v>0.0658806019116817</v>
      </c>
      <c r="L50" s="60" t="n">
        <f aca="false">L132+AG132+AY132+BE132</f>
        <v>9429</v>
      </c>
      <c r="M50" s="571" t="n">
        <f aca="false">L50/$X50</f>
        <v>0.0377255068277206</v>
      </c>
      <c r="N50" s="60" t="n">
        <f aca="false">N132+AI132+BG132</f>
        <v>602</v>
      </c>
      <c r="O50" s="571" t="n">
        <f aca="false">N50/$X50</f>
        <v>0.00240860696895618</v>
      </c>
      <c r="P50" s="60" t="n">
        <f aca="false">P132+AK132</f>
        <v>104</v>
      </c>
      <c r="Q50" s="571" t="n">
        <f aca="false">P50/$X50</f>
        <v>0.000416104858424323</v>
      </c>
      <c r="R50" s="60" t="n">
        <f aca="false">R132+AM132</f>
        <v>673</v>
      </c>
      <c r="S50" s="571" t="n">
        <f aca="false">R50/$X50</f>
        <v>0.00269267855499586</v>
      </c>
      <c r="T50" s="60" t="n">
        <f aca="false">T132+AO132</f>
        <v>0</v>
      </c>
      <c r="U50" s="571" t="n">
        <f aca="false">T50/$X50</f>
        <v>0</v>
      </c>
      <c r="V50" s="61" t="n">
        <f aca="false">V132+AQ132+BN132</f>
        <v>28059</v>
      </c>
      <c r="W50" s="571" t="n">
        <f aca="false">V50/$X50</f>
        <v>0.112264290601232</v>
      </c>
      <c r="X50" s="62" t="n">
        <f aca="false">D50+F50+H50+J50+L50+N50+P50+R50+T50+V50</f>
        <v>249937</v>
      </c>
      <c r="Y50" s="568" t="n">
        <f aca="false">O50+Q50+U50</f>
        <v>0.0028247118273805</v>
      </c>
      <c r="Z50" s="569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54"/>
      <c r="AL50" s="554"/>
      <c r="AM50" s="554"/>
      <c r="AN50" s="554"/>
      <c r="AO50" s="554"/>
      <c r="AP50" s="554"/>
      <c r="AQ50" s="554"/>
      <c r="AR50" s="554"/>
      <c r="AS50" s="554"/>
      <c r="AT50" s="555"/>
      <c r="AU50" s="556"/>
      <c r="AV50" s="556"/>
      <c r="AW50" s="556"/>
      <c r="AX50" s="556"/>
      <c r="AY50" s="556"/>
      <c r="AZ50" s="556"/>
      <c r="BA50" s="556"/>
      <c r="BB50" s="556"/>
      <c r="BC50" s="556"/>
      <c r="BD50" s="556"/>
      <c r="BE50" s="556"/>
      <c r="BF50" s="556"/>
      <c r="BG50" s="556"/>
      <c r="BH50" s="556"/>
      <c r="BI50" s="556"/>
      <c r="BJ50" s="556"/>
      <c r="BK50" s="556"/>
      <c r="BL50" s="556"/>
      <c r="BM50" s="556"/>
      <c r="BN50" s="556"/>
      <c r="BO50" s="557"/>
    </row>
    <row r="51" s="247" customFormat="true" ht="15" hidden="false" customHeight="true" outlineLevel="0" collapsed="false">
      <c r="B51" s="564"/>
      <c r="C51" s="570" t="s">
        <v>46</v>
      </c>
      <c r="D51" s="167" t="n">
        <f aca="false">D133+Y133+AU133</f>
        <v>3046</v>
      </c>
      <c r="E51" s="571" t="n">
        <f aca="false">D51/$X51</f>
        <v>0.0148328504297436</v>
      </c>
      <c r="F51" s="60" t="n">
        <f aca="false">F133+AA133+AT133+AW133</f>
        <v>140464</v>
      </c>
      <c r="G51" s="571" t="n">
        <f aca="false">F51/$X51</f>
        <v>0.684005746146916</v>
      </c>
      <c r="H51" s="209" t="n">
        <f aca="false">H133+AC133+BA133+BI133+BC133+BJ133</f>
        <v>19430</v>
      </c>
      <c r="I51" s="571" t="n">
        <f aca="false">H51/$X51</f>
        <v>0.0946166394779772</v>
      </c>
      <c r="J51" s="60" t="n">
        <f aca="false">J133+AE133+BL133</f>
        <v>9490</v>
      </c>
      <c r="K51" s="571" t="n">
        <f aca="false">J51/$X51</f>
        <v>0.046212656132064</v>
      </c>
      <c r="L51" s="60" t="n">
        <f aca="false">L133+AG133+AY133+BE133</f>
        <v>7050</v>
      </c>
      <c r="M51" s="571" t="n">
        <f aca="false">L51/$X51</f>
        <v>0.0343307930169706</v>
      </c>
      <c r="N51" s="60" t="n">
        <f aca="false">N133+AI133+BG133</f>
        <v>329</v>
      </c>
      <c r="O51" s="571" t="n">
        <f aca="false">N51/$X51</f>
        <v>0.0016021036741253</v>
      </c>
      <c r="P51" s="60" t="n">
        <f aca="false">P133+AK133</f>
        <v>0</v>
      </c>
      <c r="Q51" s="571" t="n">
        <f aca="false">P51/$X51</f>
        <v>0</v>
      </c>
      <c r="R51" s="60" t="n">
        <f aca="false">R133+AM133</f>
        <v>535</v>
      </c>
      <c r="S51" s="571" t="n">
        <f aca="false">R51/$X51</f>
        <v>0.00260524457646515</v>
      </c>
      <c r="T51" s="60" t="n">
        <f aca="false">T133+AO133</f>
        <v>1</v>
      </c>
      <c r="U51" s="583" t="n">
        <f aca="false">T51/$X51</f>
        <v>4.86961603077597E-006</v>
      </c>
      <c r="V51" s="61" t="n">
        <f aca="false">V133+AQ133+BN133</f>
        <v>25010</v>
      </c>
      <c r="W51" s="571" t="n">
        <f aca="false">V51/$X51</f>
        <v>0.121789096929707</v>
      </c>
      <c r="X51" s="62" t="n">
        <f aca="false">D51+F51+H51+J51+L51+N51+P51+R51+T51+V51</f>
        <v>205355</v>
      </c>
      <c r="Y51" s="568" t="n">
        <f aca="false">O51+Q51+U51</f>
        <v>0.00160697329015607</v>
      </c>
      <c r="Z51" s="569"/>
      <c r="AA51" s="554"/>
      <c r="AB51" s="554"/>
      <c r="AC51" s="554"/>
      <c r="AD51" s="554"/>
      <c r="AE51" s="554"/>
      <c r="AF51" s="554"/>
      <c r="AG51" s="554"/>
      <c r="AH51" s="554"/>
      <c r="AI51" s="554"/>
      <c r="AJ51" s="554"/>
      <c r="AK51" s="554"/>
      <c r="AL51" s="554"/>
      <c r="AM51" s="554"/>
      <c r="AN51" s="554"/>
      <c r="AO51" s="554"/>
      <c r="AP51" s="554"/>
      <c r="AQ51" s="554"/>
      <c r="AR51" s="554"/>
      <c r="AS51" s="554"/>
      <c r="AT51" s="555"/>
      <c r="AU51" s="556"/>
      <c r="AV51" s="556"/>
      <c r="AW51" s="556"/>
      <c r="AX51" s="556"/>
      <c r="AY51" s="556"/>
      <c r="AZ51" s="556"/>
      <c r="BA51" s="556"/>
      <c r="BB51" s="556"/>
      <c r="BC51" s="556"/>
      <c r="BD51" s="556"/>
      <c r="BE51" s="556"/>
      <c r="BF51" s="556"/>
      <c r="BG51" s="556"/>
      <c r="BH51" s="556"/>
      <c r="BI51" s="556"/>
      <c r="BJ51" s="556"/>
      <c r="BK51" s="556"/>
      <c r="BL51" s="556"/>
      <c r="BM51" s="556"/>
      <c r="BN51" s="556"/>
      <c r="BO51" s="557"/>
    </row>
    <row r="52" s="247" customFormat="true" ht="15" hidden="false" customHeight="true" outlineLevel="0" collapsed="false">
      <c r="B52" s="564"/>
      <c r="C52" s="570" t="s">
        <v>47</v>
      </c>
      <c r="D52" s="167" t="n">
        <f aca="false">D134+Y134+AU134</f>
        <v>2433</v>
      </c>
      <c r="E52" s="571" t="n">
        <f aca="false">D52/$X52</f>
        <v>0.0138809648782492</v>
      </c>
      <c r="F52" s="60" t="n">
        <f aca="false">F134+AA134+AT134+AW134</f>
        <v>121866</v>
      </c>
      <c r="G52" s="571" t="n">
        <f aca="false">F52/$X52</f>
        <v>0.695280586047149</v>
      </c>
      <c r="H52" s="209" t="n">
        <f aca="false">H134+AC134+BA134+BI134+BC134+BJ134</f>
        <v>16999</v>
      </c>
      <c r="I52" s="571" t="n">
        <f aca="false">H52/$X52</f>
        <v>0.0969841849426048</v>
      </c>
      <c r="J52" s="60" t="n">
        <f aca="false">J134+AE134+BL134</f>
        <v>6937</v>
      </c>
      <c r="K52" s="571" t="n">
        <f aca="false">J52/$X52</f>
        <v>0.0395775805016089</v>
      </c>
      <c r="L52" s="60" t="n">
        <f aca="false">L134+AG134+AY134+BE134</f>
        <v>5255</v>
      </c>
      <c r="M52" s="571" t="n">
        <f aca="false">L52/$X52</f>
        <v>0.0299812866564732</v>
      </c>
      <c r="N52" s="60" t="n">
        <f aca="false">N134+AI134+BG134</f>
        <v>91</v>
      </c>
      <c r="O52" s="571" t="n">
        <f aca="false">N52/$X52</f>
        <v>0.00051918117711495</v>
      </c>
      <c r="P52" s="60" t="n">
        <f aca="false">P134+AK134</f>
        <v>2</v>
      </c>
      <c r="Q52" s="579" t="n">
        <f aca="false">P52/$X52</f>
        <v>1.14105753212077E-005</v>
      </c>
      <c r="R52" s="60" t="n">
        <f aca="false">R134+AM134</f>
        <v>443</v>
      </c>
      <c r="S52" s="571" t="n">
        <f aca="false">R52/$X52</f>
        <v>0.0025274424336475</v>
      </c>
      <c r="T52" s="60" t="n">
        <f aca="false">T134+AO134</f>
        <v>0</v>
      </c>
      <c r="U52" s="571" t="n">
        <f aca="false">T52/$X52</f>
        <v>0</v>
      </c>
      <c r="V52" s="61" t="n">
        <f aca="false">V134+AQ134+BN134</f>
        <v>21250</v>
      </c>
      <c r="W52" s="571" t="n">
        <f aca="false">V52/$X52</f>
        <v>0.121237362787832</v>
      </c>
      <c r="X52" s="62" t="n">
        <f aca="false">D52+F52+H52+J52+L52+N52+P52+R52+T52+V52</f>
        <v>175276</v>
      </c>
      <c r="Y52" s="568" t="n">
        <f aca="false">O52+Q52+U52</f>
        <v>0.000530591752436158</v>
      </c>
      <c r="Z52" s="569"/>
      <c r="AA52" s="554"/>
      <c r="AB52" s="554"/>
      <c r="AC52" s="554"/>
      <c r="AD52" s="554"/>
      <c r="AE52" s="554"/>
      <c r="AF52" s="554"/>
      <c r="AG52" s="554"/>
      <c r="AH52" s="554"/>
      <c r="AI52" s="554"/>
      <c r="AJ52" s="554"/>
      <c r="AK52" s="554"/>
      <c r="AL52" s="554"/>
      <c r="AM52" s="554"/>
      <c r="AN52" s="554"/>
      <c r="AO52" s="554"/>
      <c r="AP52" s="554"/>
      <c r="AQ52" s="554"/>
      <c r="AR52" s="554"/>
      <c r="AS52" s="554"/>
      <c r="AT52" s="555"/>
      <c r="AU52" s="556"/>
      <c r="AV52" s="556"/>
      <c r="AW52" s="556"/>
      <c r="AX52" s="556"/>
      <c r="AY52" s="556"/>
      <c r="AZ52" s="556"/>
      <c r="BA52" s="556"/>
      <c r="BB52" s="556"/>
      <c r="BC52" s="556"/>
      <c r="BD52" s="556"/>
      <c r="BE52" s="556"/>
      <c r="BF52" s="556"/>
      <c r="BG52" s="556"/>
      <c r="BH52" s="556"/>
      <c r="BI52" s="556"/>
      <c r="BJ52" s="556"/>
      <c r="BK52" s="556"/>
      <c r="BL52" s="556"/>
      <c r="BM52" s="556"/>
      <c r="BN52" s="556"/>
      <c r="BO52" s="557"/>
    </row>
    <row r="53" s="247" customFormat="true" ht="15" hidden="false" customHeight="true" outlineLevel="0" collapsed="false">
      <c r="B53" s="564"/>
      <c r="C53" s="570" t="s">
        <v>48</v>
      </c>
      <c r="D53" s="167" t="n">
        <f aca="false">D135+Y135+AU135</f>
        <v>1647</v>
      </c>
      <c r="E53" s="571" t="n">
        <f aca="false">D53/$X53</f>
        <v>0.0137420630616349</v>
      </c>
      <c r="F53" s="60" t="n">
        <f aca="false">F135+AA135+AT135+AW135</f>
        <v>83067</v>
      </c>
      <c r="G53" s="571" t="n">
        <f aca="false">F53/$X53</f>
        <v>0.693085581263402</v>
      </c>
      <c r="H53" s="209" t="n">
        <f aca="false">H135+AC135+BA135+BI135+BC135+BJ135</f>
        <v>10656</v>
      </c>
      <c r="I53" s="571" t="n">
        <f aca="false">H53/$X53</f>
        <v>0.0889103970763698</v>
      </c>
      <c r="J53" s="60" t="n">
        <f aca="false">J135+AE135+BL135</f>
        <v>4217</v>
      </c>
      <c r="K53" s="571" t="n">
        <f aca="false">J53/$X53</f>
        <v>0.0351853551493104</v>
      </c>
      <c r="L53" s="60" t="n">
        <f aca="false">L135+AG135+AY135+BE135</f>
        <v>3393</v>
      </c>
      <c r="M53" s="571" t="n">
        <f aca="false">L53/$X53</f>
        <v>0.0283101517717833</v>
      </c>
      <c r="N53" s="60" t="n">
        <f aca="false">N135+AI135+BG135</f>
        <v>135</v>
      </c>
      <c r="O53" s="571" t="n">
        <f aca="false">N53/$X53</f>
        <v>0.00112639861160942</v>
      </c>
      <c r="P53" s="60" t="n">
        <f aca="false">P135+AK135</f>
        <v>0</v>
      </c>
      <c r="Q53" s="571" t="n">
        <f aca="false">P53/$X53</f>
        <v>0</v>
      </c>
      <c r="R53" s="60" t="n">
        <f aca="false">R135+AM135</f>
        <v>202</v>
      </c>
      <c r="S53" s="571" t="n">
        <f aca="false">R53/$X53</f>
        <v>0.00168542607070446</v>
      </c>
      <c r="T53" s="60" t="n">
        <f aca="false">T135+AO135</f>
        <v>0</v>
      </c>
      <c r="U53" s="571" t="n">
        <f aca="false">T53/$X53</f>
        <v>0</v>
      </c>
      <c r="V53" s="61" t="n">
        <f aca="false">V135+AQ135+BN135</f>
        <v>16534</v>
      </c>
      <c r="W53" s="571" t="n">
        <f aca="false">V53/$X53</f>
        <v>0.137954626995186</v>
      </c>
      <c r="X53" s="62" t="n">
        <f aca="false">D53+F53+H53+J53+L53+N53+P53+R53+T53+V53</f>
        <v>119851</v>
      </c>
      <c r="Y53" s="568" t="n">
        <f aca="false">O53+Q53+U53</f>
        <v>0.00112639861160942</v>
      </c>
      <c r="Z53" s="569"/>
      <c r="AA53" s="554"/>
      <c r="AB53" s="554"/>
      <c r="AC53" s="554"/>
      <c r="AD53" s="554"/>
      <c r="AE53" s="554"/>
      <c r="AF53" s="554"/>
      <c r="AG53" s="554"/>
      <c r="AH53" s="554"/>
      <c r="AI53" s="554"/>
      <c r="AJ53" s="554"/>
      <c r="AK53" s="554"/>
      <c r="AL53" s="554"/>
      <c r="AM53" s="554"/>
      <c r="AN53" s="554"/>
      <c r="AO53" s="554"/>
      <c r="AP53" s="554"/>
      <c r="AQ53" s="554"/>
      <c r="AR53" s="554"/>
      <c r="AS53" s="554"/>
      <c r="AT53" s="555"/>
      <c r="AU53" s="556"/>
      <c r="AV53" s="556"/>
      <c r="AW53" s="556"/>
      <c r="AX53" s="556"/>
      <c r="AY53" s="556"/>
      <c r="AZ53" s="556"/>
      <c r="BA53" s="556"/>
      <c r="BB53" s="556"/>
      <c r="BC53" s="556"/>
      <c r="BD53" s="556"/>
      <c r="BE53" s="556"/>
      <c r="BF53" s="556"/>
      <c r="BG53" s="556"/>
      <c r="BH53" s="556"/>
      <c r="BI53" s="556"/>
      <c r="BJ53" s="556"/>
      <c r="BK53" s="556"/>
      <c r="BL53" s="556"/>
      <c r="BM53" s="556"/>
      <c r="BN53" s="556"/>
      <c r="BO53" s="557"/>
    </row>
    <row r="54" s="247" customFormat="true" ht="15" hidden="false" customHeight="true" outlineLevel="0" collapsed="false">
      <c r="B54" s="564"/>
      <c r="C54" s="570" t="s">
        <v>49</v>
      </c>
      <c r="D54" s="167" t="n">
        <f aca="false">D136+Y136+AU136</f>
        <v>2861</v>
      </c>
      <c r="E54" s="571" t="n">
        <f aca="false">D54/$X54</f>
        <v>0.0129537314987119</v>
      </c>
      <c r="F54" s="60" t="n">
        <f aca="false">F136+AA136+AT136+AW136</f>
        <v>149300</v>
      </c>
      <c r="G54" s="571" t="n">
        <f aca="false">F54/$X54</f>
        <v>0.675984660173954</v>
      </c>
      <c r="H54" s="209" t="n">
        <f aca="false">H136+AC136+BA136+BI136+BC136+BJ136</f>
        <v>19694</v>
      </c>
      <c r="I54" s="571" t="n">
        <f aca="false">H54/$X54</f>
        <v>0.0891683985094832</v>
      </c>
      <c r="J54" s="60" t="n">
        <f aca="false">J136+AE136+BL136</f>
        <v>14887</v>
      </c>
      <c r="K54" s="571" t="n">
        <f aca="false">J54/$X54</f>
        <v>0.0674037751909555</v>
      </c>
      <c r="L54" s="60" t="n">
        <f aca="false">L136+AG136+AY136+BE136</f>
        <v>7647</v>
      </c>
      <c r="M54" s="571" t="n">
        <f aca="false">L54/$X54</f>
        <v>0.0346232732508388</v>
      </c>
      <c r="N54" s="60" t="n">
        <f aca="false">N136+AI136+BG136</f>
        <v>597</v>
      </c>
      <c r="O54" s="571" t="n">
        <f aca="false">N54/$X54</f>
        <v>0.00270303310196819</v>
      </c>
      <c r="P54" s="60" t="n">
        <f aca="false">P136+AK136</f>
        <v>0</v>
      </c>
      <c r="Q54" s="571" t="n">
        <f aca="false">P54/$X54</f>
        <v>0</v>
      </c>
      <c r="R54" s="60" t="n">
        <f aca="false">R136+AM136</f>
        <v>671</v>
      </c>
      <c r="S54" s="571" t="n">
        <f aca="false">R54/$X54</f>
        <v>0.00303808243119038</v>
      </c>
      <c r="T54" s="60" t="n">
        <f aca="false">T136+AO136</f>
        <v>0</v>
      </c>
      <c r="U54" s="571" t="n">
        <f aca="false">T54/$X54</f>
        <v>0</v>
      </c>
      <c r="V54" s="61" t="n">
        <f aca="false">V136+AQ136+BN136</f>
        <v>25206</v>
      </c>
      <c r="W54" s="571" t="n">
        <f aca="false">V54/$X54</f>
        <v>0.114125045842898</v>
      </c>
      <c r="X54" s="62" t="n">
        <f aca="false">D54+F54+H54+J54+L54+N54+P54+R54+T54+V54</f>
        <v>220863</v>
      </c>
      <c r="Y54" s="568" t="n">
        <f aca="false">O54+Q54+U54</f>
        <v>0.00270303310196819</v>
      </c>
      <c r="Z54" s="569"/>
      <c r="AA54" s="554"/>
      <c r="AB54" s="554"/>
      <c r="AC54" s="554"/>
      <c r="AD54" s="554"/>
      <c r="AE54" s="554"/>
      <c r="AF54" s="554"/>
      <c r="AG54" s="554"/>
      <c r="AH54" s="554"/>
      <c r="AI54" s="554"/>
      <c r="AJ54" s="554"/>
      <c r="AK54" s="554"/>
      <c r="AL54" s="554"/>
      <c r="AM54" s="554"/>
      <c r="AN54" s="554"/>
      <c r="AO54" s="554"/>
      <c r="AP54" s="554"/>
      <c r="AQ54" s="554"/>
      <c r="AR54" s="554"/>
      <c r="AS54" s="554"/>
      <c r="AT54" s="555"/>
      <c r="AU54" s="556"/>
      <c r="AV54" s="556"/>
      <c r="AW54" s="556"/>
      <c r="AX54" s="556"/>
      <c r="AY54" s="556"/>
      <c r="AZ54" s="556"/>
      <c r="BA54" s="556"/>
      <c r="BB54" s="556"/>
      <c r="BC54" s="556"/>
      <c r="BD54" s="556"/>
      <c r="BE54" s="556"/>
      <c r="BF54" s="556"/>
      <c r="BG54" s="556"/>
      <c r="BH54" s="556"/>
      <c r="BI54" s="556"/>
      <c r="BJ54" s="556"/>
      <c r="BK54" s="556"/>
      <c r="BL54" s="556"/>
      <c r="BM54" s="556"/>
      <c r="BN54" s="556"/>
      <c r="BO54" s="557"/>
    </row>
    <row r="55" s="247" customFormat="true" ht="15" hidden="false" customHeight="true" outlineLevel="0" collapsed="false">
      <c r="B55" s="564"/>
      <c r="C55" s="570" t="s">
        <v>50</v>
      </c>
      <c r="D55" s="167" t="n">
        <f aca="false">D137+Y137+AU137</f>
        <v>3297</v>
      </c>
      <c r="E55" s="571" t="n">
        <f aca="false">D55/$X55</f>
        <v>0.0124618245592815</v>
      </c>
      <c r="F55" s="60" t="n">
        <f aca="false">F137+AA137+AT137+AW137</f>
        <v>177223</v>
      </c>
      <c r="G55" s="571" t="n">
        <f aca="false">F55/$X55</f>
        <v>0.669858032717487</v>
      </c>
      <c r="H55" s="209" t="n">
        <f aca="false">H137+AC137+BA137+BI137+BC137+BJ137</f>
        <v>22762</v>
      </c>
      <c r="I55" s="571" t="n">
        <f aca="false">H55/$X55</f>
        <v>0.0860345922409362</v>
      </c>
      <c r="J55" s="60" t="n">
        <f aca="false">J137+AE137+BL137</f>
        <v>19198</v>
      </c>
      <c r="K55" s="571" t="n">
        <f aca="false">J55/$X55</f>
        <v>0.0725635753379093</v>
      </c>
      <c r="L55" s="60" t="n">
        <f aca="false">L137+AG137+AY137+BE137</f>
        <v>9761</v>
      </c>
      <c r="M55" s="571" t="n">
        <f aca="false">L55/$X55</f>
        <v>0.0368941066190923</v>
      </c>
      <c r="N55" s="60" t="n">
        <f aca="false">N137+AI137+BG137</f>
        <v>827</v>
      </c>
      <c r="O55" s="571" t="n">
        <f aca="false">N55/$X55</f>
        <v>0.0031258504429863</v>
      </c>
      <c r="P55" s="60" t="n">
        <f aca="false">P137+AK137</f>
        <v>0</v>
      </c>
      <c r="Q55" s="571" t="n">
        <f aca="false">P55/$X55</f>
        <v>0</v>
      </c>
      <c r="R55" s="60" t="n">
        <f aca="false">R137+AM137</f>
        <v>916</v>
      </c>
      <c r="S55" s="571" t="n">
        <f aca="false">R55/$X55</f>
        <v>0.00346224789090139</v>
      </c>
      <c r="T55" s="60" t="n">
        <f aca="false">T137+AO137</f>
        <v>0</v>
      </c>
      <c r="U55" s="571" t="n">
        <f aca="false">T55/$X55</f>
        <v>0</v>
      </c>
      <c r="V55" s="61" t="n">
        <f aca="false">V137+AQ137+BN137</f>
        <v>30584</v>
      </c>
      <c r="W55" s="571" t="n">
        <f aca="false">V55/$X55</f>
        <v>0.115599770191406</v>
      </c>
      <c r="X55" s="62" t="n">
        <f aca="false">D55+F55+H55+J55+L55+N55+P55+R55+T55+V55</f>
        <v>264568</v>
      </c>
      <c r="Y55" s="568" t="n">
        <f aca="false">O55+Q55+U55</f>
        <v>0.0031258504429863</v>
      </c>
      <c r="Z55" s="569"/>
      <c r="AA55" s="554"/>
      <c r="AB55" s="554"/>
      <c r="AC55" s="554"/>
      <c r="AD55" s="554"/>
      <c r="AE55" s="554"/>
      <c r="AF55" s="554"/>
      <c r="AG55" s="554"/>
      <c r="AH55" s="554"/>
      <c r="AI55" s="554"/>
      <c r="AJ55" s="554"/>
      <c r="AK55" s="554"/>
      <c r="AL55" s="554"/>
      <c r="AM55" s="554"/>
      <c r="AN55" s="554"/>
      <c r="AO55" s="554"/>
      <c r="AP55" s="554"/>
      <c r="AQ55" s="554"/>
      <c r="AR55" s="554"/>
      <c r="AS55" s="554"/>
      <c r="AT55" s="555"/>
      <c r="AU55" s="556"/>
      <c r="AV55" s="556"/>
      <c r="AW55" s="556"/>
      <c r="AX55" s="556"/>
      <c r="AY55" s="556"/>
      <c r="AZ55" s="556"/>
      <c r="BA55" s="556"/>
      <c r="BB55" s="556"/>
      <c r="BC55" s="556"/>
      <c r="BD55" s="556"/>
      <c r="BE55" s="556"/>
      <c r="BF55" s="556"/>
      <c r="BG55" s="556"/>
      <c r="BH55" s="556"/>
      <c r="BI55" s="556"/>
      <c r="BJ55" s="556"/>
      <c r="BK55" s="556"/>
      <c r="BL55" s="556"/>
      <c r="BM55" s="556"/>
      <c r="BN55" s="556"/>
      <c r="BO55" s="557"/>
    </row>
    <row r="56" s="247" customFormat="true" ht="15" hidden="false" customHeight="true" outlineLevel="0" collapsed="false">
      <c r="B56" s="564"/>
      <c r="C56" s="570" t="s">
        <v>51</v>
      </c>
      <c r="D56" s="167" t="n">
        <f aca="false">D138+Y138+AU138</f>
        <v>3558</v>
      </c>
      <c r="E56" s="571" t="n">
        <f aca="false">D56/$X56</f>
        <v>0.0127991136308042</v>
      </c>
      <c r="F56" s="60" t="n">
        <f aca="false">F138+AA138+AT138+AW138</f>
        <v>186344</v>
      </c>
      <c r="G56" s="571" t="n">
        <f aca="false">F56/$X56</f>
        <v>0.670331093428493</v>
      </c>
      <c r="H56" s="209" t="n">
        <f aca="false">H138+AC138+BA138+BI138+BC138+BJ138</f>
        <v>23809</v>
      </c>
      <c r="I56" s="571" t="n">
        <f aca="false">H56/$X56</f>
        <v>0.0856475819100105</v>
      </c>
      <c r="J56" s="60" t="n">
        <f aca="false">J138+AE138+BL138</f>
        <v>21002</v>
      </c>
      <c r="K56" s="571" t="n">
        <f aca="false">J56/$X56</f>
        <v>0.075550023742032</v>
      </c>
      <c r="L56" s="60" t="n">
        <f aca="false">L138+AG138+AY138+BE138</f>
        <v>10370</v>
      </c>
      <c r="M56" s="571" t="n">
        <f aca="false">L56/$X56</f>
        <v>0.0373037685079931</v>
      </c>
      <c r="N56" s="60" t="n">
        <f aca="false">N138+AI138+BG138</f>
        <v>797</v>
      </c>
      <c r="O56" s="571" t="n">
        <f aca="false">N56/$X56</f>
        <v>0.00286703023152078</v>
      </c>
      <c r="P56" s="60" t="n">
        <f aca="false">P138+AK138</f>
        <v>0</v>
      </c>
      <c r="Q56" s="571" t="n">
        <f aca="false">P56/$X56</f>
        <v>0</v>
      </c>
      <c r="R56" s="60" t="n">
        <f aca="false">R138+AM138</f>
        <v>1152</v>
      </c>
      <c r="S56" s="571" t="n">
        <f aca="false">R56/$X56</f>
        <v>0.00414406377253694</v>
      </c>
      <c r="T56" s="60" t="n">
        <f aca="false">T138+AO138</f>
        <v>0</v>
      </c>
      <c r="U56" s="571" t="n">
        <f aca="false">T56/$X56</f>
        <v>0</v>
      </c>
      <c r="V56" s="61" t="n">
        <f aca="false">V138+AQ138+BN138</f>
        <v>30956</v>
      </c>
      <c r="W56" s="571" t="n">
        <f aca="false">V56/$X56</f>
        <v>0.111357324776609</v>
      </c>
      <c r="X56" s="62" t="n">
        <f aca="false">D56+F56+H56+J56+L56+N56+P56+R56+T56+V56</f>
        <v>277988</v>
      </c>
      <c r="Y56" s="568" t="n">
        <f aca="false">O56+Q56+U56</f>
        <v>0.00286703023152078</v>
      </c>
      <c r="Z56" s="569"/>
      <c r="AA56" s="554"/>
      <c r="AB56" s="554"/>
      <c r="AC56" s="554"/>
      <c r="AD56" s="554"/>
      <c r="AE56" s="554"/>
      <c r="AF56" s="554"/>
      <c r="AG56" s="554"/>
      <c r="AH56" s="554"/>
      <c r="AI56" s="554"/>
      <c r="AJ56" s="554"/>
      <c r="AK56" s="554"/>
      <c r="AL56" s="554"/>
      <c r="AM56" s="554"/>
      <c r="AN56" s="554"/>
      <c r="AO56" s="554"/>
      <c r="AP56" s="554"/>
      <c r="AQ56" s="554"/>
      <c r="AR56" s="554"/>
      <c r="AS56" s="554"/>
      <c r="AT56" s="555"/>
      <c r="AU56" s="556"/>
      <c r="AV56" s="556"/>
      <c r="AW56" s="556"/>
      <c r="AX56" s="556"/>
      <c r="AY56" s="556"/>
      <c r="AZ56" s="556"/>
      <c r="BA56" s="556"/>
      <c r="BB56" s="556"/>
      <c r="BC56" s="556"/>
      <c r="BD56" s="556"/>
      <c r="BE56" s="556"/>
      <c r="BF56" s="556"/>
      <c r="BG56" s="556"/>
      <c r="BH56" s="556"/>
      <c r="BI56" s="556"/>
      <c r="BJ56" s="556"/>
      <c r="BK56" s="556"/>
      <c r="BL56" s="556"/>
      <c r="BM56" s="556"/>
      <c r="BN56" s="556"/>
      <c r="BO56" s="557"/>
    </row>
    <row r="57" s="247" customFormat="true" ht="15" hidden="false" customHeight="true" outlineLevel="0" collapsed="false">
      <c r="B57" s="564"/>
      <c r="C57" s="572" t="s">
        <v>52</v>
      </c>
      <c r="D57" s="172" t="n">
        <f aca="false">D139+Y139+AU139</f>
        <v>2849</v>
      </c>
      <c r="E57" s="573" t="n">
        <f aca="false">D57/$X57</f>
        <v>0.0136990253448798</v>
      </c>
      <c r="F57" s="69" t="n">
        <f aca="false">F139+AA139+AT139+AW139</f>
        <v>143008</v>
      </c>
      <c r="G57" s="573" t="n">
        <f aca="false">F57/$X57</f>
        <v>0.687634333633055</v>
      </c>
      <c r="H57" s="209" t="n">
        <f aca="false">H139+AC139+BA139+BI139+BC139+BJ139</f>
        <v>16871</v>
      </c>
      <c r="I57" s="573" t="n">
        <f aca="false">H57/$X57</f>
        <v>0.0811218871861942</v>
      </c>
      <c r="J57" s="69" t="n">
        <f aca="false">J139+AE139+BL139</f>
        <v>11252</v>
      </c>
      <c r="K57" s="573" t="n">
        <f aca="false">J57/$X57</f>
        <v>0.0541036971500834</v>
      </c>
      <c r="L57" s="69" t="n">
        <f aca="false">L139+AG139+AY139+BE139</f>
        <v>7595</v>
      </c>
      <c r="M57" s="573" t="n">
        <f aca="false">L57/$X57</f>
        <v>0.0365195147400359</v>
      </c>
      <c r="N57" s="69" t="n">
        <f aca="false">N139+AI139+BG139</f>
        <v>412</v>
      </c>
      <c r="O57" s="573" t="n">
        <f aca="false">N57/$X57</f>
        <v>0.00198104543421919</v>
      </c>
      <c r="P57" s="69" t="n">
        <f aca="false">P139+AK139</f>
        <v>0</v>
      </c>
      <c r="Q57" s="573" t="n">
        <f aca="false">P57/$X57</f>
        <v>0</v>
      </c>
      <c r="R57" s="69" t="n">
        <f aca="false">R139+AM139</f>
        <v>666</v>
      </c>
      <c r="S57" s="573" t="n">
        <f aca="false">R57/$X57</f>
        <v>0.00320236956114074</v>
      </c>
      <c r="T57" s="69" t="n">
        <f aca="false">T139+AO139</f>
        <v>0</v>
      </c>
      <c r="U57" s="573" t="n">
        <f aca="false">T57/$X57</f>
        <v>0</v>
      </c>
      <c r="V57" s="70" t="n">
        <f aca="false">V139+AQ139+BN139</f>
        <v>25318</v>
      </c>
      <c r="W57" s="573" t="n">
        <f aca="false">V57/$X57</f>
        <v>0.121738126950392</v>
      </c>
      <c r="X57" s="71" t="n">
        <f aca="false">D57+F57+H57+J57+L57+N57+P57+R57+T57+V57</f>
        <v>207971</v>
      </c>
      <c r="Y57" s="568" t="n">
        <f aca="false">O57+Q57+U57</f>
        <v>0.00198104543421919</v>
      </c>
      <c r="Z57" s="569"/>
      <c r="AA57" s="554"/>
      <c r="AB57" s="554"/>
      <c r="AC57" s="554"/>
      <c r="AD57" s="554"/>
      <c r="AE57" s="554"/>
      <c r="AF57" s="554"/>
      <c r="AG57" s="554"/>
      <c r="AH57" s="554"/>
      <c r="AI57" s="554"/>
      <c r="AJ57" s="554"/>
      <c r="AK57" s="554"/>
      <c r="AL57" s="554"/>
      <c r="AM57" s="554"/>
      <c r="AN57" s="554"/>
      <c r="AO57" s="554"/>
      <c r="AP57" s="554"/>
      <c r="AQ57" s="554"/>
      <c r="AR57" s="554"/>
      <c r="AS57" s="554"/>
      <c r="AT57" s="555"/>
      <c r="AU57" s="556"/>
      <c r="AV57" s="556"/>
      <c r="AW57" s="556"/>
      <c r="AX57" s="556"/>
      <c r="AY57" s="556"/>
      <c r="AZ57" s="556"/>
      <c r="BA57" s="556"/>
      <c r="BB57" s="556"/>
      <c r="BC57" s="556"/>
      <c r="BD57" s="556"/>
      <c r="BE57" s="556"/>
      <c r="BF57" s="556"/>
      <c r="BG57" s="556"/>
      <c r="BH57" s="556"/>
      <c r="BI57" s="556"/>
      <c r="BJ57" s="556"/>
      <c r="BK57" s="556"/>
      <c r="BL57" s="556"/>
      <c r="BM57" s="556"/>
      <c r="BN57" s="556"/>
      <c r="BO57" s="557"/>
    </row>
    <row r="58" s="247" customFormat="true" ht="15" hidden="false" customHeight="true" outlineLevel="0" collapsed="false">
      <c r="B58" s="574" t="s">
        <v>142</v>
      </c>
      <c r="C58" s="574"/>
      <c r="D58" s="178" t="n">
        <f aca="false">D140+Y140+AU140</f>
        <v>34619</v>
      </c>
      <c r="E58" s="575" t="n">
        <f aca="false">D58/$X58</f>
        <v>0.0132921936631034</v>
      </c>
      <c r="F58" s="81" t="n">
        <f aca="false">F140+AA140+AT140+AW140</f>
        <v>1759997</v>
      </c>
      <c r="G58" s="575" t="n">
        <f aca="false">F58/$X58</f>
        <v>0.67576247062252</v>
      </c>
      <c r="H58" s="81" t="n">
        <f aca="false">H140+AC140+BA140+BI140+BC140+BJ140</f>
        <v>236406</v>
      </c>
      <c r="I58" s="575" t="n">
        <f aca="false">H58/$X58</f>
        <v>0.0907696448516603</v>
      </c>
      <c r="J58" s="81" t="n">
        <f aca="false">J140+AE140+BL140</f>
        <v>161542</v>
      </c>
      <c r="K58" s="575" t="n">
        <f aca="false">J58/$X58</f>
        <v>0.0620251176731001</v>
      </c>
      <c r="L58" s="81" t="n">
        <f aca="false">L140+AG140+AY140+BE140</f>
        <v>94351</v>
      </c>
      <c r="M58" s="575" t="n">
        <f aca="false">L58/$X58</f>
        <v>0.0362266895146443</v>
      </c>
      <c r="N58" s="81" t="n">
        <f aca="false">N140+AI140+BG140</f>
        <v>5936</v>
      </c>
      <c r="O58" s="575" t="n">
        <f aca="false">N58/$X58</f>
        <v>0.00227916639949686</v>
      </c>
      <c r="P58" s="81" t="n">
        <f aca="false">P140+AK140</f>
        <v>106</v>
      </c>
      <c r="Q58" s="576" t="n">
        <f aca="false">P58/$X58</f>
        <v>4.06993999910154E-005</v>
      </c>
      <c r="R58" s="81" t="n">
        <f aca="false">R140+AM140</f>
        <v>7693</v>
      </c>
      <c r="S58" s="575" t="n">
        <f aca="false">R58/$X58</f>
        <v>0.00295377815217813</v>
      </c>
      <c r="T58" s="81" t="n">
        <f aca="false">T140+AO140</f>
        <v>1</v>
      </c>
      <c r="U58" s="582" t="n">
        <f aca="false">T58/$X58</f>
        <v>3.83956603688825E-007</v>
      </c>
      <c r="V58" s="82" t="n">
        <f aca="false">V140+AQ140+BN140</f>
        <v>303810</v>
      </c>
      <c r="W58" s="575" t="n">
        <f aca="false">V58/$X58</f>
        <v>0.116649855766702</v>
      </c>
      <c r="X58" s="80" t="n">
        <f aca="false">D58+F58+H58+J58+L58+N58+P58+R58+T58+V58</f>
        <v>2604461</v>
      </c>
      <c r="Y58" s="568" t="n">
        <f aca="false">O58+Q58+U58</f>
        <v>0.00232024975609157</v>
      </c>
      <c r="Z58" s="569"/>
      <c r="AA58" s="554"/>
      <c r="AB58" s="554"/>
      <c r="AC58" s="554"/>
      <c r="AD58" s="554"/>
      <c r="AE58" s="554"/>
      <c r="AF58" s="554"/>
      <c r="AG58" s="554"/>
      <c r="AH58" s="554"/>
      <c r="AI58" s="554"/>
      <c r="AJ58" s="554"/>
      <c r="AK58" s="554"/>
      <c r="AL58" s="554"/>
      <c r="AM58" s="554"/>
      <c r="AN58" s="554"/>
      <c r="AO58" s="554"/>
      <c r="AP58" s="554"/>
      <c r="AQ58" s="554"/>
      <c r="AR58" s="554"/>
      <c r="AS58" s="554"/>
      <c r="AT58" s="555"/>
      <c r="AU58" s="556"/>
      <c r="AV58" s="556"/>
      <c r="AW58" s="556"/>
      <c r="AX58" s="556"/>
      <c r="AY58" s="556"/>
      <c r="AZ58" s="556"/>
      <c r="BA58" s="556"/>
      <c r="BB58" s="556"/>
      <c r="BC58" s="556"/>
      <c r="BD58" s="556"/>
      <c r="BE58" s="556"/>
      <c r="BF58" s="556"/>
      <c r="BG58" s="556"/>
      <c r="BH58" s="556"/>
      <c r="BI58" s="556"/>
      <c r="BJ58" s="556"/>
      <c r="BK58" s="556"/>
      <c r="BL58" s="556"/>
      <c r="BM58" s="556"/>
      <c r="BN58" s="556"/>
      <c r="BO58" s="557"/>
    </row>
    <row r="59" s="247" customFormat="true" ht="15" hidden="false" customHeight="true" outlineLevel="0" collapsed="false">
      <c r="B59" s="564" t="n">
        <v>2018</v>
      </c>
      <c r="C59" s="565" t="s">
        <v>41</v>
      </c>
      <c r="D59" s="184" t="n">
        <f aca="false">D141+Y141+AU141</f>
        <v>3270</v>
      </c>
      <c r="E59" s="185" t="n">
        <f aca="false">D59/$X59</f>
        <v>0.0140104028312153</v>
      </c>
      <c r="F59" s="209" t="n">
        <f aca="false">F141+AA141+AT141+AW141</f>
        <v>159012</v>
      </c>
      <c r="G59" s="185" t="n">
        <f aca="false">F59/$X59</f>
        <v>0.681291185014439</v>
      </c>
      <c r="H59" s="209" t="n">
        <f aca="false">H141+AC141+BA141+BI141+BC141+BJ141</f>
        <v>21336</v>
      </c>
      <c r="I59" s="185" t="n">
        <f aca="false">H59/$X59</f>
        <v>0.0914146650785354</v>
      </c>
      <c r="J59" s="209" t="n">
        <f aca="false">J141+AE141+BL141</f>
        <v>11365</v>
      </c>
      <c r="K59" s="185" t="n">
        <f aca="false">J59/$X59</f>
        <v>0.0486936477604778</v>
      </c>
      <c r="L59" s="209" t="n">
        <f aca="false">L141+AG141+AY141+BE141</f>
        <v>9382</v>
      </c>
      <c r="M59" s="185" t="n">
        <f aca="false">L59/$X59</f>
        <v>0.0401974309976949</v>
      </c>
      <c r="N59" s="209" t="n">
        <f aca="false">N141+AI141+BG141</f>
        <v>652</v>
      </c>
      <c r="O59" s="185" t="n">
        <f aca="false">N59/$X59</f>
        <v>0.00279351151252367</v>
      </c>
      <c r="P59" s="209" t="n">
        <f aca="false">P141+AK141</f>
        <v>0</v>
      </c>
      <c r="Q59" s="185" t="n">
        <f aca="false">P59/$X59</f>
        <v>0</v>
      </c>
      <c r="R59" s="209" t="n">
        <f aca="false">R141+AM141</f>
        <v>881</v>
      </c>
      <c r="S59" s="185" t="n">
        <f aca="false">R59/$X59</f>
        <v>0.00377466816339472</v>
      </c>
      <c r="T59" s="209" t="n">
        <f aca="false">T141+AO141</f>
        <v>0</v>
      </c>
      <c r="U59" s="185" t="n">
        <f aca="false">T59/$X59</f>
        <v>0</v>
      </c>
      <c r="V59" s="187" t="n">
        <f aca="false">V141+AQ141+BN141</f>
        <v>27500</v>
      </c>
      <c r="W59" s="158" t="n">
        <f aca="false">V59/$X59</f>
        <v>0.117824488641719</v>
      </c>
      <c r="X59" s="51" t="n">
        <f aca="false">D59+F59+H59+J59+L59+N59+P59+R59+T59+V59</f>
        <v>233398</v>
      </c>
      <c r="Y59" s="568" t="n">
        <f aca="false">O59+Q59+U59</f>
        <v>0.00279351151252367</v>
      </c>
      <c r="Z59" s="569"/>
      <c r="AA59" s="554"/>
      <c r="AB59" s="554"/>
      <c r="AC59" s="554"/>
      <c r="AD59" s="554"/>
      <c r="AE59" s="554"/>
      <c r="AF59" s="554"/>
      <c r="AG59" s="554"/>
      <c r="AH59" s="554"/>
      <c r="AI59" s="554"/>
      <c r="AJ59" s="554"/>
      <c r="AK59" s="554"/>
      <c r="AL59" s="554"/>
      <c r="AM59" s="554"/>
      <c r="AN59" s="554"/>
      <c r="AO59" s="554"/>
      <c r="AP59" s="554"/>
      <c r="AQ59" s="554"/>
      <c r="AR59" s="554"/>
      <c r="AS59" s="554"/>
      <c r="AT59" s="555"/>
      <c r="AU59" s="556"/>
      <c r="AV59" s="556"/>
      <c r="AW59" s="556"/>
      <c r="AX59" s="556"/>
      <c r="AY59" s="556"/>
      <c r="AZ59" s="556"/>
      <c r="BA59" s="556"/>
      <c r="BB59" s="556"/>
      <c r="BC59" s="556"/>
      <c r="BD59" s="556"/>
      <c r="BE59" s="556"/>
      <c r="BF59" s="556"/>
      <c r="BG59" s="556"/>
      <c r="BH59" s="556"/>
      <c r="BI59" s="556"/>
      <c r="BJ59" s="556"/>
      <c r="BK59" s="556"/>
      <c r="BL59" s="556"/>
      <c r="BM59" s="556"/>
      <c r="BN59" s="556"/>
      <c r="BO59" s="557"/>
    </row>
    <row r="60" s="247" customFormat="true" ht="15" hidden="false" customHeight="true" outlineLevel="0" collapsed="false">
      <c r="B60" s="564"/>
      <c r="C60" s="570" t="s">
        <v>42</v>
      </c>
      <c r="D60" s="167" t="n">
        <f aca="false">D142+Y142+AU142</f>
        <v>3302</v>
      </c>
      <c r="E60" s="584" t="n">
        <f aca="false">D60/$X60</f>
        <v>0.0129569462102306</v>
      </c>
      <c r="F60" s="60" t="n">
        <f aca="false">F142+AA142+AT142+AW142</f>
        <v>171979</v>
      </c>
      <c r="G60" s="584" t="n">
        <f aca="false">F60/$X60</f>
        <v>0.674840294454647</v>
      </c>
      <c r="H60" s="209" t="n">
        <f aca="false">H142+AC142+BA142+BI142+BC142+BJ142</f>
        <v>23202</v>
      </c>
      <c r="I60" s="584" t="n">
        <f aca="false">H60/$X60</f>
        <v>0.0910439327588643</v>
      </c>
      <c r="J60" s="60" t="n">
        <f aca="false">J142+AE142+BL142</f>
        <v>18589</v>
      </c>
      <c r="K60" s="584" t="n">
        <f aca="false">J60/$X60</f>
        <v>0.0729426629624398</v>
      </c>
      <c r="L60" s="60" t="n">
        <f aca="false">L142+AG142+AY142+BE142</f>
        <v>9131</v>
      </c>
      <c r="M60" s="584" t="n">
        <f aca="false">L60/$X60</f>
        <v>0.0358297625213856</v>
      </c>
      <c r="N60" s="60" t="n">
        <f aca="false">N142+AI142+BG142</f>
        <v>702</v>
      </c>
      <c r="O60" s="584" t="n">
        <f aca="false">N60/$X60</f>
        <v>0.00275462635965532</v>
      </c>
      <c r="P60" s="60" t="n">
        <f aca="false">P142+AK142</f>
        <v>0</v>
      </c>
      <c r="Q60" s="584" t="n">
        <f aca="false">P60/$X60</f>
        <v>0</v>
      </c>
      <c r="R60" s="60" t="n">
        <f aca="false">R142+AM142</f>
        <v>962</v>
      </c>
      <c r="S60" s="584" t="n">
        <f aca="false">R60/$X60</f>
        <v>0.00377485834471284</v>
      </c>
      <c r="T60" s="60" t="n">
        <f aca="false">T142+AO142</f>
        <v>0</v>
      </c>
      <c r="U60" s="584" t="n">
        <f aca="false">T60/$X60</f>
        <v>0</v>
      </c>
      <c r="V60" s="61" t="n">
        <f aca="false">V142+AQ142+BN142</f>
        <v>26977</v>
      </c>
      <c r="W60" s="585" t="n">
        <f aca="false">V60/$X60</f>
        <v>0.105856916388065</v>
      </c>
      <c r="X60" s="62" t="n">
        <f aca="false">D60+F60+H60+J60+L60+N60+P60+R60+T60+V60</f>
        <v>254844</v>
      </c>
      <c r="Y60" s="568" t="n">
        <f aca="false">O60+Q60+U60</f>
        <v>0.00275462635965532</v>
      </c>
      <c r="Z60" s="569"/>
      <c r="AA60" s="554"/>
      <c r="AB60" s="554"/>
      <c r="AC60" s="554"/>
      <c r="AD60" s="554"/>
      <c r="AE60" s="554"/>
      <c r="AF60" s="554"/>
      <c r="AG60" s="554"/>
      <c r="AH60" s="554"/>
      <c r="AI60" s="554"/>
      <c r="AJ60" s="554"/>
      <c r="AK60" s="554"/>
      <c r="AL60" s="554"/>
      <c r="AM60" s="554"/>
      <c r="AN60" s="554"/>
      <c r="AO60" s="554"/>
      <c r="AP60" s="554"/>
      <c r="AQ60" s="554"/>
      <c r="AR60" s="554"/>
      <c r="AS60" s="554"/>
      <c r="AT60" s="555"/>
      <c r="AU60" s="556"/>
      <c r="AV60" s="556"/>
      <c r="AW60" s="556"/>
      <c r="AX60" s="556"/>
      <c r="AY60" s="556"/>
      <c r="AZ60" s="556"/>
      <c r="BA60" s="556"/>
      <c r="BB60" s="556"/>
      <c r="BC60" s="556"/>
      <c r="BD60" s="556"/>
      <c r="BE60" s="556"/>
      <c r="BF60" s="556"/>
      <c r="BG60" s="556"/>
      <c r="BH60" s="556"/>
      <c r="BI60" s="556"/>
      <c r="BJ60" s="556"/>
      <c r="BK60" s="556"/>
      <c r="BL60" s="556"/>
      <c r="BM60" s="556"/>
      <c r="BN60" s="556"/>
      <c r="BO60" s="557"/>
    </row>
    <row r="61" s="247" customFormat="true" ht="15" hidden="false" customHeight="true" outlineLevel="0" collapsed="false">
      <c r="B61" s="564"/>
      <c r="C61" s="570" t="s">
        <v>43</v>
      </c>
      <c r="D61" s="167" t="n">
        <f aca="false">D143+Y143+AU143</f>
        <v>3280</v>
      </c>
      <c r="E61" s="584" t="n">
        <f aca="false">D61/$X61</f>
        <v>0.0132952850379402</v>
      </c>
      <c r="F61" s="60" t="n">
        <f aca="false">F143+AA143+AT143+AW143</f>
        <v>171930</v>
      </c>
      <c r="G61" s="584" t="n">
        <f aca="false">F61/$X61</f>
        <v>0.696908035540567</v>
      </c>
      <c r="H61" s="209" t="n">
        <f aca="false">H143+AC143+BA143+BI143+BC143+BJ143</f>
        <v>21065</v>
      </c>
      <c r="I61" s="584" t="n">
        <f aca="false">H61/$X61</f>
        <v>0.0853857254037227</v>
      </c>
      <c r="J61" s="60" t="n">
        <f aca="false">J143+AE143+BL143</f>
        <v>14578</v>
      </c>
      <c r="K61" s="584" t="n">
        <f aca="false">J61/$X61</f>
        <v>0.0590910564887477</v>
      </c>
      <c r="L61" s="60" t="n">
        <f aca="false">L143+AG143+AY143+BE143</f>
        <v>7899</v>
      </c>
      <c r="M61" s="584" t="n">
        <f aca="false">L61/$X61</f>
        <v>0.0320181269861859</v>
      </c>
      <c r="N61" s="60" t="n">
        <f aca="false">N143+AI143+BG143</f>
        <v>521</v>
      </c>
      <c r="O61" s="584" t="n">
        <f aca="false">N61/$X61</f>
        <v>0.00211184253194111</v>
      </c>
      <c r="P61" s="60" t="n">
        <f aca="false">P143+AK143</f>
        <v>0</v>
      </c>
      <c r="Q61" s="584" t="n">
        <f aca="false">P61/$X61</f>
        <v>0</v>
      </c>
      <c r="R61" s="60" t="n">
        <f aca="false">R143+AM143</f>
        <v>824</v>
      </c>
      <c r="S61" s="584" t="n">
        <f aca="false">R61/$X61</f>
        <v>0.00334003502172644</v>
      </c>
      <c r="T61" s="60" t="n">
        <f aca="false">T143+AO143</f>
        <v>0</v>
      </c>
      <c r="U61" s="584" t="n">
        <f aca="false">T61/$X61</f>
        <v>0</v>
      </c>
      <c r="V61" s="61" t="n">
        <f aca="false">V143+AQ143+BN143</f>
        <v>26607</v>
      </c>
      <c r="W61" s="585" t="n">
        <f aca="false">V61/$X61</f>
        <v>0.107849892989169</v>
      </c>
      <c r="X61" s="62" t="n">
        <f aca="false">D61+F61+H61+J61+L61+N61+P61+R61+T61+V61</f>
        <v>246704</v>
      </c>
      <c r="Y61" s="568" t="n">
        <f aca="false">O61+Q61+U61</f>
        <v>0.00211184253194111</v>
      </c>
      <c r="Z61" s="569"/>
      <c r="AA61" s="554"/>
      <c r="AB61" s="554"/>
      <c r="AC61" s="554"/>
      <c r="AD61" s="554"/>
      <c r="AE61" s="554"/>
      <c r="AF61" s="554"/>
      <c r="AG61" s="554"/>
      <c r="AH61" s="554"/>
      <c r="AI61" s="554"/>
      <c r="AJ61" s="554"/>
      <c r="AK61" s="554"/>
      <c r="AL61" s="554"/>
      <c r="AM61" s="554"/>
      <c r="AN61" s="554"/>
      <c r="AO61" s="554"/>
      <c r="AP61" s="554"/>
      <c r="AQ61" s="554"/>
      <c r="AR61" s="554"/>
      <c r="AS61" s="554"/>
      <c r="AT61" s="555"/>
      <c r="AU61" s="556"/>
      <c r="AV61" s="556"/>
      <c r="AW61" s="556"/>
      <c r="AX61" s="556"/>
      <c r="AY61" s="556"/>
      <c r="AZ61" s="556"/>
      <c r="BA61" s="556"/>
      <c r="BB61" s="556"/>
      <c r="BC61" s="556"/>
      <c r="BD61" s="556"/>
      <c r="BE61" s="556"/>
      <c r="BF61" s="556"/>
      <c r="BG61" s="556"/>
      <c r="BH61" s="556"/>
      <c r="BI61" s="556"/>
      <c r="BJ61" s="556"/>
      <c r="BK61" s="556"/>
      <c r="BL61" s="556"/>
      <c r="BM61" s="556"/>
      <c r="BN61" s="556"/>
      <c r="BO61" s="557"/>
    </row>
    <row r="62" s="247" customFormat="true" ht="15" hidden="false" customHeight="true" outlineLevel="0" collapsed="false">
      <c r="B62" s="564"/>
      <c r="C62" s="570" t="s">
        <v>44</v>
      </c>
      <c r="D62" s="167" t="n">
        <f aca="false">D144+Y144+AU144</f>
        <v>3136</v>
      </c>
      <c r="E62" s="584" t="n">
        <f aca="false">D62/$X62</f>
        <v>0.0137059342849401</v>
      </c>
      <c r="F62" s="60" t="n">
        <f aca="false">F144+AA144+AT144+AW144</f>
        <v>157726</v>
      </c>
      <c r="G62" s="584" t="n">
        <f aca="false">F62/$X62</f>
        <v>0.689343810914049</v>
      </c>
      <c r="H62" s="209" t="n">
        <f aca="false">H144+AC144+BA144+BI144+BC144+BJ144</f>
        <v>20154</v>
      </c>
      <c r="I62" s="584" t="n">
        <f aca="false">H62/$X62</f>
        <v>0.088083354457488</v>
      </c>
      <c r="J62" s="60" t="n">
        <f aca="false">J144+AE144+BL144</f>
        <v>14172</v>
      </c>
      <c r="K62" s="584" t="n">
        <f aca="false">J62/$X62</f>
        <v>0.0619389351677841</v>
      </c>
      <c r="L62" s="60" t="n">
        <f aca="false">L144+AG144+AY144+BE144</f>
        <v>8058</v>
      </c>
      <c r="M62" s="584" t="n">
        <f aca="false">L62/$X62</f>
        <v>0.035217607929862</v>
      </c>
      <c r="N62" s="60" t="n">
        <f aca="false">N144+AI144+BG144</f>
        <v>508</v>
      </c>
      <c r="O62" s="584" t="n">
        <f aca="false">N62/$X62</f>
        <v>0.002220221497688</v>
      </c>
      <c r="P62" s="60" t="n">
        <f aca="false">P144+AK144</f>
        <v>0</v>
      </c>
      <c r="Q62" s="584" t="n">
        <f aca="false">P62/$X62</f>
        <v>0</v>
      </c>
      <c r="R62" s="60" t="n">
        <f aca="false">R144+AM144</f>
        <v>793</v>
      </c>
      <c r="S62" s="584" t="n">
        <f aca="false">R62/$X62</f>
        <v>0.00346581820406807</v>
      </c>
      <c r="T62" s="60" t="n">
        <f aca="false">T144+AO144</f>
        <v>0</v>
      </c>
      <c r="U62" s="584" t="n">
        <f aca="false">T62/$X62</f>
        <v>0</v>
      </c>
      <c r="V62" s="61" t="n">
        <f aca="false">V144+AQ144+BN144</f>
        <v>24259</v>
      </c>
      <c r="W62" s="585" t="n">
        <f aca="false">V62/$X62</f>
        <v>0.10602431754412</v>
      </c>
      <c r="X62" s="62" t="n">
        <f aca="false">D62+F62+H62+J62+L62+N62+P62+R62+T62+V62</f>
        <v>228806</v>
      </c>
      <c r="Y62" s="568" t="n">
        <f aca="false">O62+Q62+U62</f>
        <v>0.002220221497688</v>
      </c>
      <c r="Z62" s="569"/>
      <c r="AA62" s="554"/>
      <c r="AB62" s="554"/>
      <c r="AC62" s="554"/>
      <c r="AD62" s="554"/>
      <c r="AE62" s="554"/>
      <c r="AF62" s="554"/>
      <c r="AG62" s="554"/>
      <c r="AH62" s="554"/>
      <c r="AI62" s="554"/>
      <c r="AJ62" s="554"/>
      <c r="AK62" s="554"/>
      <c r="AL62" s="554"/>
      <c r="AM62" s="554"/>
      <c r="AN62" s="554"/>
      <c r="AO62" s="554"/>
      <c r="AP62" s="554"/>
      <c r="AQ62" s="554"/>
      <c r="AR62" s="554"/>
      <c r="AS62" s="554"/>
      <c r="AT62" s="555"/>
      <c r="AU62" s="556"/>
      <c r="AV62" s="556"/>
      <c r="AW62" s="556"/>
      <c r="AX62" s="556"/>
      <c r="AY62" s="556"/>
      <c r="AZ62" s="556"/>
      <c r="BA62" s="556"/>
      <c r="BB62" s="556"/>
      <c r="BC62" s="556"/>
      <c r="BD62" s="556"/>
      <c r="BE62" s="556"/>
      <c r="BF62" s="556"/>
      <c r="BG62" s="556"/>
      <c r="BH62" s="556"/>
      <c r="BI62" s="556"/>
      <c r="BJ62" s="556"/>
      <c r="BK62" s="556"/>
      <c r="BL62" s="556"/>
      <c r="BM62" s="556"/>
      <c r="BN62" s="556"/>
      <c r="BO62" s="557"/>
    </row>
    <row r="63" s="247" customFormat="true" ht="15" hidden="false" customHeight="true" outlineLevel="0" collapsed="false">
      <c r="B63" s="564"/>
      <c r="C63" s="570" t="s">
        <v>45</v>
      </c>
      <c r="D63" s="167" t="n">
        <f aca="false">D145+Y145+AU145</f>
        <v>3817</v>
      </c>
      <c r="E63" s="584" t="n">
        <f aca="false">D63/$X63</f>
        <v>0.0142143737594542</v>
      </c>
      <c r="F63" s="60" t="n">
        <f aca="false">F145+AA145+AT145+AW145</f>
        <v>182969</v>
      </c>
      <c r="G63" s="584" t="n">
        <f aca="false">F63/$X63</f>
        <v>0.681370121140576</v>
      </c>
      <c r="H63" s="209" t="n">
        <f aca="false">H145+AC145+BA145+BI145+BC145+BJ145</f>
        <v>24026</v>
      </c>
      <c r="I63" s="584" t="n">
        <f aca="false">H63/$X63</f>
        <v>0.0894719790266301</v>
      </c>
      <c r="J63" s="60" t="n">
        <f aca="false">J145+AE145+BL145</f>
        <v>15622</v>
      </c>
      <c r="K63" s="584" t="n">
        <f aca="false">J63/$X63</f>
        <v>0.058175778587947</v>
      </c>
      <c r="L63" s="60" t="n">
        <f aca="false">L145+AG145+AY145+BE145</f>
        <v>9812</v>
      </c>
      <c r="M63" s="584" t="n">
        <f aca="false">L63/$X63</f>
        <v>0.0365395429205567</v>
      </c>
      <c r="N63" s="60" t="n">
        <f aca="false">N145+AI145+BG145</f>
        <v>724</v>
      </c>
      <c r="O63" s="584" t="n">
        <f aca="false">N63/$X63</f>
        <v>0.00269615053755432</v>
      </c>
      <c r="P63" s="60" t="n">
        <f aca="false">P145+AK145</f>
        <v>0</v>
      </c>
      <c r="Q63" s="584" t="n">
        <f aca="false">P63/$X63</f>
        <v>0</v>
      </c>
      <c r="R63" s="60" t="n">
        <f aca="false">R145+AM145</f>
        <v>1248</v>
      </c>
      <c r="S63" s="584" t="n">
        <f aca="false">R63/$X63</f>
        <v>0.00464750810893342</v>
      </c>
      <c r="T63" s="60" t="n">
        <f aca="false">T145+AO145</f>
        <v>0</v>
      </c>
      <c r="U63" s="584" t="n">
        <f aca="false">T63/$X63</f>
        <v>0</v>
      </c>
      <c r="V63" s="61" t="n">
        <f aca="false">V145+AQ145+BN145</f>
        <v>30313</v>
      </c>
      <c r="W63" s="585" t="n">
        <f aca="false">V63/$X63</f>
        <v>0.112884545918348</v>
      </c>
      <c r="X63" s="62" t="n">
        <f aca="false">D63+F63+H63+J63+L63+N63+P63+R63+T63+V63</f>
        <v>268531</v>
      </c>
      <c r="Y63" s="568" t="n">
        <f aca="false">O63+Q63+U63</f>
        <v>0.00269615053755432</v>
      </c>
      <c r="Z63" s="569"/>
      <c r="AA63" s="554"/>
      <c r="AB63" s="554"/>
      <c r="AC63" s="554"/>
      <c r="AD63" s="554"/>
      <c r="AE63" s="554"/>
      <c r="AF63" s="554"/>
      <c r="AG63" s="554"/>
      <c r="AH63" s="554"/>
      <c r="AI63" s="554"/>
      <c r="AJ63" s="554"/>
      <c r="AK63" s="554"/>
      <c r="AL63" s="554"/>
      <c r="AM63" s="554"/>
      <c r="AN63" s="554"/>
      <c r="AO63" s="554"/>
      <c r="AP63" s="554"/>
      <c r="AQ63" s="554"/>
      <c r="AR63" s="554"/>
      <c r="AS63" s="554"/>
      <c r="AT63" s="555"/>
      <c r="AU63" s="556"/>
      <c r="AV63" s="556"/>
      <c r="AW63" s="556"/>
      <c r="AX63" s="556"/>
      <c r="AY63" s="556"/>
      <c r="AZ63" s="556"/>
      <c r="BA63" s="556"/>
      <c r="BB63" s="556"/>
      <c r="BC63" s="556"/>
      <c r="BD63" s="556"/>
      <c r="BE63" s="556"/>
      <c r="BF63" s="556"/>
      <c r="BG63" s="556"/>
      <c r="BH63" s="556"/>
      <c r="BI63" s="556"/>
      <c r="BJ63" s="556"/>
      <c r="BK63" s="556"/>
      <c r="BL63" s="556"/>
      <c r="BM63" s="556"/>
      <c r="BN63" s="556"/>
      <c r="BO63" s="557"/>
    </row>
    <row r="64" s="247" customFormat="true" ht="15" hidden="false" customHeight="true" outlineLevel="0" collapsed="false">
      <c r="B64" s="564"/>
      <c r="C64" s="570" t="s">
        <v>46</v>
      </c>
      <c r="D64" s="167" t="n">
        <f aca="false">D146+Y146+AU146</f>
        <v>3435</v>
      </c>
      <c r="E64" s="584" t="n">
        <f aca="false">D64/$X64</f>
        <v>0.0157319837871259</v>
      </c>
      <c r="F64" s="60" t="n">
        <f aca="false">F146+AA146+AT146+AW146</f>
        <v>151874</v>
      </c>
      <c r="G64" s="584" t="n">
        <f aca="false">F64/$X64</f>
        <v>0.695568939064325</v>
      </c>
      <c r="H64" s="209" t="n">
        <f aca="false">H146+AC146+BA146+BI146+BC146+BJ146</f>
        <v>19306</v>
      </c>
      <c r="I64" s="584" t="n">
        <f aca="false">H64/$X64</f>
        <v>0.0884197027639744</v>
      </c>
      <c r="J64" s="60" t="n">
        <f aca="false">J146+AE146+BL146</f>
        <v>9075</v>
      </c>
      <c r="K64" s="584" t="n">
        <f aca="false">J64/$X64</f>
        <v>0.0415626645904417</v>
      </c>
      <c r="L64" s="60" t="n">
        <f aca="false">L146+AG146+AY146+BE146</f>
        <v>7667</v>
      </c>
      <c r="M64" s="584" t="n">
        <f aca="false">L64/$X64</f>
        <v>0.0351141542055005</v>
      </c>
      <c r="N64" s="60" t="n">
        <f aca="false">N146+AI146+BG146</f>
        <v>366</v>
      </c>
      <c r="O64" s="584" t="n">
        <f aca="false">N64/$X64</f>
        <v>0.00167624630744922</v>
      </c>
      <c r="P64" s="60" t="n">
        <f aca="false">P146+AK146</f>
        <v>0</v>
      </c>
      <c r="Q64" s="584" t="n">
        <f aca="false">P64/$X64</f>
        <v>0</v>
      </c>
      <c r="R64" s="60" t="n">
        <f aca="false">R146+AM146</f>
        <v>828</v>
      </c>
      <c r="S64" s="584" t="n">
        <f aca="false">R64/$X64</f>
        <v>0.00379216377750807</v>
      </c>
      <c r="T64" s="60" t="n">
        <f aca="false">T146+AO146</f>
        <v>0</v>
      </c>
      <c r="U64" s="584" t="n">
        <f aca="false">T64/$X64</f>
        <v>0</v>
      </c>
      <c r="V64" s="61" t="n">
        <f aca="false">V146+AQ146+BN146</f>
        <v>25794</v>
      </c>
      <c r="W64" s="585" t="n">
        <f aca="false">V64/$X64</f>
        <v>0.118134145503675</v>
      </c>
      <c r="X64" s="62" t="n">
        <f aca="false">D64+F64+H64+J64+L64+N64+P64+R64+T64+V64</f>
        <v>218345</v>
      </c>
      <c r="Y64" s="568" t="n">
        <f aca="false">O64+Q64+U64</f>
        <v>0.00167624630744922</v>
      </c>
      <c r="Z64" s="569"/>
      <c r="AA64" s="554"/>
      <c r="AB64" s="554"/>
      <c r="AC64" s="554"/>
      <c r="AD64" s="554"/>
      <c r="AE64" s="554"/>
      <c r="AF64" s="554"/>
      <c r="AG64" s="554"/>
      <c r="AH64" s="554"/>
      <c r="AI64" s="554"/>
      <c r="AJ64" s="554"/>
      <c r="AK64" s="554"/>
      <c r="AL64" s="554"/>
      <c r="AM64" s="554"/>
      <c r="AN64" s="554"/>
      <c r="AO64" s="554"/>
      <c r="AP64" s="554"/>
      <c r="AQ64" s="554"/>
      <c r="AR64" s="554"/>
      <c r="AS64" s="554"/>
      <c r="AT64" s="555"/>
      <c r="AU64" s="556"/>
      <c r="AV64" s="556"/>
      <c r="AW64" s="556"/>
      <c r="AX64" s="556"/>
      <c r="AY64" s="556"/>
      <c r="AZ64" s="556"/>
      <c r="BA64" s="556"/>
      <c r="BB64" s="556"/>
      <c r="BC64" s="556"/>
      <c r="BD64" s="556"/>
      <c r="BE64" s="556"/>
      <c r="BF64" s="556"/>
      <c r="BG64" s="556"/>
      <c r="BH64" s="556"/>
      <c r="BI64" s="556"/>
      <c r="BJ64" s="556"/>
      <c r="BK64" s="556"/>
      <c r="BL64" s="556"/>
      <c r="BM64" s="556"/>
      <c r="BN64" s="556"/>
      <c r="BO64" s="557"/>
    </row>
    <row r="65" s="247" customFormat="true" ht="15" hidden="false" customHeight="true" outlineLevel="0" collapsed="false">
      <c r="B65" s="564"/>
      <c r="C65" s="570" t="s">
        <v>47</v>
      </c>
      <c r="D65" s="167" t="n">
        <f aca="false">D147+Y147+AU147</f>
        <v>3076</v>
      </c>
      <c r="E65" s="584" t="n">
        <f aca="false">D65/$X65</f>
        <v>0.0160598118349745</v>
      </c>
      <c r="F65" s="60" t="n">
        <f aca="false">F147+AA147+AT147+AW147</f>
        <v>135659</v>
      </c>
      <c r="G65" s="584" t="n">
        <f aca="false">F65/$X65</f>
        <v>0.708276337360469</v>
      </c>
      <c r="H65" s="209" t="n">
        <f aca="false">H147+AC147+BA147+BI147+BC147+BJ147</f>
        <v>18839</v>
      </c>
      <c r="I65" s="584" t="n">
        <f aca="false">H65/$X65</f>
        <v>0.0983585159814968</v>
      </c>
      <c r="J65" s="60" t="n">
        <f aca="false">J147+AE147+BL147</f>
        <v>6324</v>
      </c>
      <c r="K65" s="584" t="n">
        <f aca="false">J65/$X65</f>
        <v>0.0330176365553896</v>
      </c>
      <c r="L65" s="60" t="n">
        <f aca="false">L147+AG147+AY147+BE147</f>
        <v>4960</v>
      </c>
      <c r="M65" s="584" t="n">
        <f aca="false">L65/$X65</f>
        <v>0.0258961855336389</v>
      </c>
      <c r="N65" s="60" t="n">
        <f aca="false">N147+AI147+BG147</f>
        <v>288</v>
      </c>
      <c r="O65" s="584" t="n">
        <f aca="false">N65/$X65</f>
        <v>0.00150364948259839</v>
      </c>
      <c r="P65" s="60" t="n">
        <f aca="false">P147+AK147</f>
        <v>18</v>
      </c>
      <c r="Q65" s="586" t="n">
        <f aca="false">P65/$X65</f>
        <v>9.39780926623994E-005</v>
      </c>
      <c r="R65" s="60" t="n">
        <f aca="false">R147+AM147</f>
        <v>564</v>
      </c>
      <c r="S65" s="584" t="n">
        <f aca="false">R65/$X65</f>
        <v>0.00294464690342185</v>
      </c>
      <c r="T65" s="60" t="n">
        <f aca="false">T147+AO147</f>
        <v>0</v>
      </c>
      <c r="U65" s="584" t="n">
        <f aca="false">T65/$X65</f>
        <v>0</v>
      </c>
      <c r="V65" s="61" t="n">
        <f aca="false">V147+AQ147+BN147</f>
        <v>21806</v>
      </c>
      <c r="W65" s="585" t="n">
        <f aca="false">V65/$X65</f>
        <v>0.113849238255349</v>
      </c>
      <c r="X65" s="62" t="n">
        <f aca="false">D65+F65+H65+J65+L65+N65+P65+R65+T65+V65</f>
        <v>191534</v>
      </c>
      <c r="Y65" s="568" t="n">
        <f aca="false">O65+Q65+U65</f>
        <v>0.00159762757526079</v>
      </c>
      <c r="Z65" s="569"/>
      <c r="AA65" s="554"/>
      <c r="AB65" s="554"/>
      <c r="AC65" s="554"/>
      <c r="AD65" s="554"/>
      <c r="AE65" s="554"/>
      <c r="AF65" s="554"/>
      <c r="AG65" s="554"/>
      <c r="AH65" s="554"/>
      <c r="AI65" s="554"/>
      <c r="AJ65" s="554"/>
      <c r="AK65" s="554"/>
      <c r="AL65" s="554"/>
      <c r="AM65" s="554"/>
      <c r="AN65" s="554"/>
      <c r="AO65" s="554"/>
      <c r="AP65" s="554"/>
      <c r="AQ65" s="554"/>
      <c r="AR65" s="554"/>
      <c r="AS65" s="554"/>
      <c r="AT65" s="555"/>
      <c r="AU65" s="556"/>
      <c r="AV65" s="556"/>
      <c r="AW65" s="556"/>
      <c r="AX65" s="556"/>
      <c r="AY65" s="556"/>
      <c r="AZ65" s="556"/>
      <c r="BA65" s="556"/>
      <c r="BB65" s="556"/>
      <c r="BC65" s="556"/>
      <c r="BD65" s="556"/>
      <c r="BE65" s="556"/>
      <c r="BF65" s="556"/>
      <c r="BG65" s="556"/>
      <c r="BH65" s="556"/>
      <c r="BI65" s="556"/>
      <c r="BJ65" s="556"/>
      <c r="BK65" s="556"/>
      <c r="BL65" s="556"/>
      <c r="BM65" s="556"/>
      <c r="BN65" s="556"/>
      <c r="BO65" s="557"/>
    </row>
    <row r="66" s="247" customFormat="true" ht="15" hidden="false" customHeight="true" outlineLevel="0" collapsed="false">
      <c r="B66" s="564"/>
      <c r="C66" s="570" t="s">
        <v>48</v>
      </c>
      <c r="D66" s="167" t="n">
        <f aca="false">D148+Y148+AU148</f>
        <v>1929</v>
      </c>
      <c r="E66" s="584" t="n">
        <f aca="false">D66/$X66</f>
        <v>0.0144551769616402</v>
      </c>
      <c r="F66" s="60" t="n">
        <f aca="false">F148+AA148+AT148+AW148</f>
        <v>92605</v>
      </c>
      <c r="G66" s="584" t="n">
        <f aca="false">F66/$X66</f>
        <v>0.693945911110778</v>
      </c>
      <c r="H66" s="209" t="n">
        <f aca="false">H148+AC148+BA148+BI148+BC148+BJ148</f>
        <v>12349</v>
      </c>
      <c r="I66" s="584" t="n">
        <f aca="false">H66/$X66</f>
        <v>0.0925386108342638</v>
      </c>
      <c r="J66" s="60" t="n">
        <f aca="false">J148+AE148+BL148</f>
        <v>4263</v>
      </c>
      <c r="K66" s="584" t="n">
        <f aca="false">J66/$X66</f>
        <v>0.0319452666601722</v>
      </c>
      <c r="L66" s="60" t="n">
        <f aca="false">L148+AG148+AY148+BE148</f>
        <v>3528</v>
      </c>
      <c r="M66" s="584" t="n">
        <f aca="false">L66/$X66</f>
        <v>0.0264374620635908</v>
      </c>
      <c r="N66" s="60" t="n">
        <f aca="false">N148+AI148+BG148</f>
        <v>191</v>
      </c>
      <c r="O66" s="584" t="n">
        <f aca="false">N66/$X66</f>
        <v>0.00143127983394156</v>
      </c>
      <c r="P66" s="60" t="n">
        <f aca="false">P148+AK148</f>
        <v>17</v>
      </c>
      <c r="Q66" s="586" t="n">
        <f aca="false">P66/$X66</f>
        <v>0.000127391398832495</v>
      </c>
      <c r="R66" s="60" t="n">
        <f aca="false">R148+AM148</f>
        <v>468</v>
      </c>
      <c r="S66" s="584" t="n">
        <f aca="false">R66/$X66</f>
        <v>0.00350701027374164</v>
      </c>
      <c r="T66" s="60" t="n">
        <f aca="false">T148+AO148</f>
        <v>0</v>
      </c>
      <c r="U66" s="584" t="n">
        <f aca="false">T66/$X66</f>
        <v>0</v>
      </c>
      <c r="V66" s="61" t="n">
        <f aca="false">V148+AQ148+BN148</f>
        <v>18097</v>
      </c>
      <c r="W66" s="585" t="n">
        <f aca="false">V66/$X66</f>
        <v>0.135611890863039</v>
      </c>
      <c r="X66" s="62" t="n">
        <f aca="false">D66+F66+H66+J66+L66+N66+P66+R66+T66+V66</f>
        <v>133447</v>
      </c>
      <c r="Y66" s="568" t="n">
        <f aca="false">O66+Q66+U66</f>
        <v>0.00155867123277406</v>
      </c>
      <c r="Z66" s="569"/>
      <c r="AA66" s="554"/>
      <c r="AB66" s="554"/>
      <c r="AC66" s="554"/>
      <c r="AD66" s="554"/>
      <c r="AE66" s="554"/>
      <c r="AF66" s="554"/>
      <c r="AG66" s="554"/>
      <c r="AH66" s="554"/>
      <c r="AI66" s="554"/>
      <c r="AJ66" s="554"/>
      <c r="AK66" s="554"/>
      <c r="AL66" s="554"/>
      <c r="AM66" s="554"/>
      <c r="AN66" s="554"/>
      <c r="AO66" s="554"/>
      <c r="AP66" s="554"/>
      <c r="AQ66" s="554"/>
      <c r="AR66" s="554"/>
      <c r="AS66" s="554"/>
      <c r="AT66" s="555"/>
      <c r="AU66" s="556"/>
      <c r="AV66" s="556"/>
      <c r="AW66" s="556"/>
      <c r="AX66" s="556"/>
      <c r="AY66" s="556"/>
      <c r="AZ66" s="556"/>
      <c r="BA66" s="556"/>
      <c r="BB66" s="556"/>
      <c r="BC66" s="556"/>
      <c r="BD66" s="556"/>
      <c r="BE66" s="556"/>
      <c r="BF66" s="556"/>
      <c r="BG66" s="556"/>
      <c r="BH66" s="556"/>
      <c r="BI66" s="556"/>
      <c r="BJ66" s="556"/>
      <c r="BK66" s="556"/>
      <c r="BL66" s="556"/>
      <c r="BM66" s="556"/>
      <c r="BN66" s="556"/>
      <c r="BO66" s="557"/>
    </row>
    <row r="67" s="247" customFormat="true" ht="15" hidden="false" customHeight="true" outlineLevel="0" collapsed="false">
      <c r="B67" s="564"/>
      <c r="C67" s="570" t="s">
        <v>49</v>
      </c>
      <c r="D67" s="167" t="n">
        <f aca="false">D149+Y149+AU149</f>
        <v>3095</v>
      </c>
      <c r="E67" s="584" t="n">
        <f aca="false">D67/$X67</f>
        <v>0.0132095040140674</v>
      </c>
      <c r="F67" s="60" t="n">
        <f aca="false">F149+AA149+AT149+AW149</f>
        <v>157693</v>
      </c>
      <c r="G67" s="584" t="n">
        <f aca="false">F67/$X67</f>
        <v>0.673035966555841</v>
      </c>
      <c r="H67" s="209" t="n">
        <f aca="false">H149+AC149+BA149+BI149+BC149+BJ149</f>
        <v>22048</v>
      </c>
      <c r="I67" s="584" t="n">
        <f aca="false">H67/$X67</f>
        <v>0.0941011775451236</v>
      </c>
      <c r="J67" s="60" t="n">
        <f aca="false">J149+AE149+BL149</f>
        <v>14310</v>
      </c>
      <c r="K67" s="584" t="n">
        <f aca="false">J67/$X67</f>
        <v>0.0610752835028446</v>
      </c>
      <c r="L67" s="60" t="n">
        <f aca="false">L149+AG149+AY149+BE149</f>
        <v>7720</v>
      </c>
      <c r="M67" s="584" t="n">
        <f aca="false">L67/$X67</f>
        <v>0.0329490697863005</v>
      </c>
      <c r="N67" s="60" t="n">
        <f aca="false">N149+AI149+BG149</f>
        <v>552</v>
      </c>
      <c r="O67" s="584" t="n">
        <f aca="false">N67/$X67</f>
        <v>0.00235594385000491</v>
      </c>
      <c r="P67" s="60" t="n">
        <f aca="false">P149+AK149</f>
        <v>15</v>
      </c>
      <c r="Q67" s="586" t="n">
        <f aca="false">P67/$X67</f>
        <v>6.40202133153508E-005</v>
      </c>
      <c r="R67" s="60" t="n">
        <f aca="false">R149+AM149</f>
        <v>738</v>
      </c>
      <c r="S67" s="584" t="n">
        <f aca="false">R67/$X67</f>
        <v>0.00314979449511526</v>
      </c>
      <c r="T67" s="60" t="n">
        <f aca="false">T149+AO149</f>
        <v>0</v>
      </c>
      <c r="U67" s="584" t="n">
        <f aca="false">T67/$X67</f>
        <v>0</v>
      </c>
      <c r="V67" s="61" t="n">
        <f aca="false">V149+AQ149+BN149</f>
        <v>28130</v>
      </c>
      <c r="W67" s="585" t="n">
        <f aca="false">V67/$X67</f>
        <v>0.120059240037388</v>
      </c>
      <c r="X67" s="62" t="n">
        <f aca="false">D67+F67+H67+J67+L67+N67+P67+R67+T67+V67</f>
        <v>234301</v>
      </c>
      <c r="Y67" s="568" t="n">
        <f aca="false">O67+Q67+U67</f>
        <v>0.00241996406332026</v>
      </c>
      <c r="Z67" s="569"/>
      <c r="AA67" s="554"/>
      <c r="AB67" s="554"/>
      <c r="AC67" s="554"/>
      <c r="AD67" s="554"/>
      <c r="AE67" s="554"/>
      <c r="AF67" s="554"/>
      <c r="AG67" s="554"/>
      <c r="AH67" s="554"/>
      <c r="AI67" s="554"/>
      <c r="AJ67" s="554"/>
      <c r="AK67" s="554"/>
      <c r="AL67" s="554"/>
      <c r="AM67" s="554"/>
      <c r="AN67" s="554"/>
      <c r="AO67" s="554"/>
      <c r="AP67" s="554"/>
      <c r="AQ67" s="554"/>
      <c r="AR67" s="554"/>
      <c r="AS67" s="554"/>
      <c r="AT67" s="555"/>
      <c r="AU67" s="556"/>
      <c r="AV67" s="556"/>
      <c r="AW67" s="556"/>
      <c r="AX67" s="556"/>
      <c r="AY67" s="556"/>
      <c r="AZ67" s="556"/>
      <c r="BA67" s="556"/>
      <c r="BB67" s="556"/>
      <c r="BC67" s="556"/>
      <c r="BD67" s="556"/>
      <c r="BE67" s="556"/>
      <c r="BF67" s="556"/>
      <c r="BG67" s="556"/>
      <c r="BH67" s="556"/>
      <c r="BI67" s="556"/>
      <c r="BJ67" s="556"/>
      <c r="BK67" s="556"/>
      <c r="BL67" s="556"/>
      <c r="BM67" s="556"/>
      <c r="BN67" s="556"/>
      <c r="BO67" s="557"/>
    </row>
    <row r="68" s="247" customFormat="true" ht="15" hidden="false" customHeight="true" outlineLevel="0" collapsed="false">
      <c r="B68" s="564"/>
      <c r="C68" s="570" t="s">
        <v>50</v>
      </c>
      <c r="D68" s="167" t="n">
        <f aca="false">D150+Y150+AU150</f>
        <v>3647</v>
      </c>
      <c r="E68" s="584" t="n">
        <f aca="false">D68/$X68</f>
        <v>0.0128371195854951</v>
      </c>
      <c r="F68" s="60" t="n">
        <f aca="false">F150+AA150+AT150+AW150</f>
        <v>189428</v>
      </c>
      <c r="G68" s="584" t="n">
        <f aca="false">F68/$X68</f>
        <v>0.666769917422861</v>
      </c>
      <c r="H68" s="209" t="n">
        <f aca="false">H150+AC150+BA150+BI150+BC150+BJ150</f>
        <v>25021</v>
      </c>
      <c r="I68" s="584" t="n">
        <f aca="false">H68/$X68</f>
        <v>0.0880717217298256</v>
      </c>
      <c r="J68" s="60" t="n">
        <f aca="false">J150+AE150+BL150</f>
        <v>20849</v>
      </c>
      <c r="K68" s="584" t="n">
        <f aca="false">J68/$X68</f>
        <v>0.0733866482692592</v>
      </c>
      <c r="L68" s="60" t="n">
        <f aca="false">L150+AG150+AY150+BE150</f>
        <v>9282</v>
      </c>
      <c r="M68" s="584" t="n">
        <f aca="false">L68/$X68</f>
        <v>0.0326718245112602</v>
      </c>
      <c r="N68" s="60" t="n">
        <f aca="false">N150+AI150+BG150</f>
        <v>854</v>
      </c>
      <c r="O68" s="584" t="n">
        <f aca="false">N68/$X68</f>
        <v>0.00300600497011595</v>
      </c>
      <c r="P68" s="60" t="n">
        <f aca="false">P150+AK150</f>
        <v>12</v>
      </c>
      <c r="Q68" s="586" t="n">
        <f aca="false">P68/$X68</f>
        <v>4.22389457159149E-005</v>
      </c>
      <c r="R68" s="60" t="n">
        <f aca="false">R150+AM150</f>
        <v>877</v>
      </c>
      <c r="S68" s="584" t="n">
        <f aca="false">R68/$X68</f>
        <v>0.00308696294940478</v>
      </c>
      <c r="T68" s="60" t="n">
        <f aca="false">T150+AO150</f>
        <v>0</v>
      </c>
      <c r="U68" s="584" t="n">
        <f aca="false">T68/$X68</f>
        <v>0</v>
      </c>
      <c r="V68" s="61" t="n">
        <f aca="false">V150+AQ150+BN150</f>
        <v>34128</v>
      </c>
      <c r="W68" s="585" t="n">
        <f aca="false">V68/$X68</f>
        <v>0.120127561616062</v>
      </c>
      <c r="X68" s="62" t="n">
        <f aca="false">D68+F68+H68+J68+L68+N68+P68+R68+T68+V68</f>
        <v>284098</v>
      </c>
      <c r="Y68" s="568" t="n">
        <f aca="false">O68+Q68+U68</f>
        <v>0.00304824391583186</v>
      </c>
      <c r="Z68" s="569"/>
      <c r="AA68" s="554"/>
      <c r="AB68" s="554"/>
      <c r="AC68" s="554"/>
      <c r="AD68" s="554"/>
      <c r="AE68" s="554"/>
      <c r="AF68" s="554"/>
      <c r="AG68" s="554"/>
      <c r="AH68" s="554"/>
      <c r="AI68" s="554"/>
      <c r="AJ68" s="554"/>
      <c r="AK68" s="554"/>
      <c r="AL68" s="554"/>
      <c r="AM68" s="554"/>
      <c r="AN68" s="554"/>
      <c r="AO68" s="554"/>
      <c r="AP68" s="554"/>
      <c r="AQ68" s="554"/>
      <c r="AR68" s="554"/>
      <c r="AS68" s="554"/>
      <c r="AT68" s="555"/>
      <c r="AU68" s="556"/>
      <c r="AV68" s="556"/>
      <c r="AW68" s="556"/>
      <c r="AX68" s="556"/>
      <c r="AY68" s="556"/>
      <c r="AZ68" s="556"/>
      <c r="BA68" s="556"/>
      <c r="BB68" s="556"/>
      <c r="BC68" s="556"/>
      <c r="BD68" s="556"/>
      <c r="BE68" s="556"/>
      <c r="BF68" s="556"/>
      <c r="BG68" s="556"/>
      <c r="BH68" s="556"/>
      <c r="BI68" s="556"/>
      <c r="BJ68" s="556"/>
      <c r="BK68" s="556"/>
      <c r="BL68" s="556"/>
      <c r="BM68" s="556"/>
      <c r="BN68" s="556"/>
      <c r="BO68" s="557"/>
    </row>
    <row r="69" s="247" customFormat="true" ht="15" hidden="false" customHeight="true" outlineLevel="0" collapsed="false">
      <c r="B69" s="564"/>
      <c r="C69" s="570" t="s">
        <v>51</v>
      </c>
      <c r="D69" s="167" t="n">
        <f aca="false">D151+Y151+AU151</f>
        <v>3481</v>
      </c>
      <c r="E69" s="584" t="n">
        <f aca="false">D69/$X69</f>
        <v>0.0121379281487655</v>
      </c>
      <c r="F69" s="60" t="n">
        <f aca="false">F151+AA151+AT151+AW151</f>
        <v>191708</v>
      </c>
      <c r="G69" s="584" t="n">
        <f aca="false">F69/$X69</f>
        <v>0.668468236007908</v>
      </c>
      <c r="H69" s="209" t="n">
        <f aca="false">H151+AC151+BA151+BI151+BC151+BJ151</f>
        <v>24907</v>
      </c>
      <c r="I69" s="584" t="n">
        <f aca="false">H69/$X69</f>
        <v>0.0868484275786559</v>
      </c>
      <c r="J69" s="60" t="n">
        <f aca="false">J151+AE151+BL151</f>
        <v>21126</v>
      </c>
      <c r="K69" s="584" t="n">
        <f aca="false">J69/$X69</f>
        <v>0.0736644269091695</v>
      </c>
      <c r="L69" s="60" t="n">
        <f aca="false">L151+AG151+AY151+BE151</f>
        <v>10056</v>
      </c>
      <c r="M69" s="584" t="n">
        <f aca="false">L69/$X69</f>
        <v>0.0350643508945664</v>
      </c>
      <c r="N69" s="60" t="n">
        <f aca="false">N151+AI151+BG151</f>
        <v>992</v>
      </c>
      <c r="O69" s="584" t="n">
        <f aca="false">N69/$X69</f>
        <v>0.00345901313518395</v>
      </c>
      <c r="P69" s="60" t="n">
        <f aca="false">P151+AK151</f>
        <v>10</v>
      </c>
      <c r="Q69" s="586" t="n">
        <f aca="false">P69/$X69</f>
        <v>3.48690840240318E-005</v>
      </c>
      <c r="R69" s="60" t="n">
        <f aca="false">R151+AM151</f>
        <v>913</v>
      </c>
      <c r="S69" s="584" t="n">
        <f aca="false">R69/$X69</f>
        <v>0.0031835473713941</v>
      </c>
      <c r="T69" s="60" t="n">
        <f aca="false">T151+AO151</f>
        <v>0</v>
      </c>
      <c r="U69" s="584" t="n">
        <f aca="false">T69/$X69</f>
        <v>0</v>
      </c>
      <c r="V69" s="61" t="n">
        <f aca="false">V151+AQ151+BN151</f>
        <v>33594</v>
      </c>
      <c r="W69" s="585" t="n">
        <f aca="false">V69/$X69</f>
        <v>0.117139200870332</v>
      </c>
      <c r="X69" s="62" t="n">
        <f aca="false">D69+F69+H69+J69+L69+N69+P69+R69+T69+V69</f>
        <v>286787</v>
      </c>
      <c r="Y69" s="568" t="n">
        <f aca="false">O69+Q69+U69</f>
        <v>0.00349388221920798</v>
      </c>
      <c r="Z69" s="569"/>
      <c r="AA69" s="554"/>
      <c r="AB69" s="554"/>
      <c r="AC69" s="554"/>
      <c r="AD69" s="554"/>
      <c r="AE69" s="554"/>
      <c r="AF69" s="554"/>
      <c r="AG69" s="554"/>
      <c r="AH69" s="554"/>
      <c r="AI69" s="554"/>
      <c r="AJ69" s="554"/>
      <c r="AK69" s="554"/>
      <c r="AL69" s="554"/>
      <c r="AM69" s="554"/>
      <c r="AN69" s="554"/>
      <c r="AO69" s="554"/>
      <c r="AP69" s="554"/>
      <c r="AQ69" s="554"/>
      <c r="AR69" s="554"/>
      <c r="AS69" s="554"/>
      <c r="AT69" s="555"/>
      <c r="AU69" s="556"/>
      <c r="AV69" s="556"/>
      <c r="AW69" s="556"/>
      <c r="AX69" s="556"/>
      <c r="AY69" s="556"/>
      <c r="AZ69" s="556"/>
      <c r="BA69" s="556"/>
      <c r="BB69" s="556"/>
      <c r="BC69" s="556"/>
      <c r="BD69" s="556"/>
      <c r="BE69" s="556"/>
      <c r="BF69" s="556"/>
      <c r="BG69" s="556"/>
      <c r="BH69" s="556"/>
      <c r="BI69" s="556"/>
      <c r="BJ69" s="556"/>
      <c r="BK69" s="556"/>
      <c r="BL69" s="556"/>
      <c r="BM69" s="556"/>
      <c r="BN69" s="556"/>
      <c r="BO69" s="557"/>
    </row>
    <row r="70" s="247" customFormat="true" ht="15" hidden="false" customHeight="true" outlineLevel="0" collapsed="false">
      <c r="B70" s="564"/>
      <c r="C70" s="572" t="s">
        <v>52</v>
      </c>
      <c r="D70" s="172" t="n">
        <f aca="false">D152+Y152+AU152</f>
        <v>3002</v>
      </c>
      <c r="E70" s="587" t="n">
        <f aca="false">D70/$X70</f>
        <v>0.0128706419029</v>
      </c>
      <c r="F70" s="69" t="n">
        <f aca="false">F152+AA152+AT152+AW152</f>
        <v>159426</v>
      </c>
      <c r="G70" s="587" t="n">
        <f aca="false">F70/$X70</f>
        <v>0.683515974687452</v>
      </c>
      <c r="H70" s="209" t="n">
        <f aca="false">H152+AC152+BA152+BI152+BC152+BJ152</f>
        <v>19897</v>
      </c>
      <c r="I70" s="587" t="n">
        <f aca="false">H70/$X70</f>
        <v>0.085305516969354</v>
      </c>
      <c r="J70" s="69" t="n">
        <f aca="false">J152+AE152+BL152</f>
        <v>12366</v>
      </c>
      <c r="K70" s="587" t="n">
        <f aca="false">J70/$X70</f>
        <v>0.0530174409631116</v>
      </c>
      <c r="L70" s="69" t="n">
        <f aca="false">L152+AG152+AY152+BE152</f>
        <v>8265</v>
      </c>
      <c r="M70" s="587" t="n">
        <f aca="false">L70/$X70</f>
        <v>0.0354349951124145</v>
      </c>
      <c r="N70" s="69" t="n">
        <f aca="false">N152+AI152+BG152</f>
        <v>401</v>
      </c>
      <c r="O70" s="587" t="n">
        <f aca="false">N70/$X70</f>
        <v>0.00171922964792235</v>
      </c>
      <c r="P70" s="69" t="n">
        <f aca="false">P152+AK152</f>
        <v>0</v>
      </c>
      <c r="Q70" s="587" t="n">
        <f aca="false">P70/$X70</f>
        <v>0</v>
      </c>
      <c r="R70" s="69" t="n">
        <f aca="false">R152+AM152</f>
        <v>705</v>
      </c>
      <c r="S70" s="587" t="n">
        <f aca="false">R70/$X70</f>
        <v>0.00302258578998817</v>
      </c>
      <c r="T70" s="69" t="n">
        <f aca="false">T152+AO152</f>
        <v>0</v>
      </c>
      <c r="U70" s="587" t="n">
        <f aca="false">T70/$X70</f>
        <v>0</v>
      </c>
      <c r="V70" s="70" t="n">
        <f aca="false">V152+AQ152+BN152</f>
        <v>29182</v>
      </c>
      <c r="W70" s="588" t="n">
        <f aca="false">V70/$X70</f>
        <v>0.125113614926858</v>
      </c>
      <c r="X70" s="71" t="n">
        <f aca="false">D70+F70+H70+J70+L70+N70+P70+R70+T70+V70</f>
        <v>233244</v>
      </c>
      <c r="Y70" s="568" t="n">
        <f aca="false">O70+Q70+U70</f>
        <v>0.00171922964792235</v>
      </c>
      <c r="Z70" s="569"/>
      <c r="AA70" s="554"/>
      <c r="AB70" s="554"/>
      <c r="AC70" s="554"/>
      <c r="AD70" s="554"/>
      <c r="AE70" s="554"/>
      <c r="AF70" s="554"/>
      <c r="AG70" s="554"/>
      <c r="AH70" s="554"/>
      <c r="AI70" s="554"/>
      <c r="AJ70" s="554"/>
      <c r="AK70" s="554"/>
      <c r="AL70" s="554"/>
      <c r="AM70" s="554"/>
      <c r="AN70" s="554"/>
      <c r="AO70" s="554"/>
      <c r="AP70" s="554"/>
      <c r="AQ70" s="554"/>
      <c r="AR70" s="554"/>
      <c r="AS70" s="554"/>
      <c r="AT70" s="555"/>
      <c r="AU70" s="556"/>
      <c r="AV70" s="556"/>
      <c r="AW70" s="556"/>
      <c r="AX70" s="556"/>
      <c r="AY70" s="556"/>
      <c r="AZ70" s="556"/>
      <c r="BA70" s="556"/>
      <c r="BB70" s="556"/>
      <c r="BC70" s="556"/>
      <c r="BD70" s="556"/>
      <c r="BE70" s="556"/>
      <c r="BF70" s="556"/>
      <c r="BG70" s="556"/>
      <c r="BH70" s="556"/>
      <c r="BI70" s="556"/>
      <c r="BJ70" s="556"/>
      <c r="BK70" s="556"/>
      <c r="BL70" s="556"/>
      <c r="BM70" s="556"/>
      <c r="BN70" s="556"/>
      <c r="BO70" s="557"/>
    </row>
    <row r="71" s="247" customFormat="true" ht="15" hidden="false" customHeight="true" outlineLevel="0" collapsed="false">
      <c r="B71" s="574" t="s">
        <v>142</v>
      </c>
      <c r="C71" s="574"/>
      <c r="D71" s="178" t="n">
        <f aca="false">D153+Y153+AU153</f>
        <v>38470</v>
      </c>
      <c r="E71" s="589" t="n">
        <f aca="false">D71/$X71</f>
        <v>0.0136707415924228</v>
      </c>
      <c r="F71" s="81" t="n">
        <f aca="false">F153+AA153+AT153+AW153</f>
        <v>1922009</v>
      </c>
      <c r="G71" s="589" t="n">
        <f aca="false">F71/$X71</f>
        <v>0.683007236218119</v>
      </c>
      <c r="H71" s="81" t="n">
        <f aca="false">H153+AC153+BA153+BI153+BC153+BJ153</f>
        <v>252150</v>
      </c>
      <c r="I71" s="589" t="n">
        <f aca="false">H71/$X71</f>
        <v>0.0896043018593559</v>
      </c>
      <c r="J71" s="81" t="n">
        <f aca="false">J153+AE153+BL153</f>
        <v>162639</v>
      </c>
      <c r="K71" s="589" t="n">
        <f aca="false">J71/$X71</f>
        <v>0.057795574261764</v>
      </c>
      <c r="L71" s="81" t="n">
        <f aca="false">L153+AG153+AY153+BE153</f>
        <v>95760</v>
      </c>
      <c r="M71" s="589" t="n">
        <f aca="false">L71/$X71</f>
        <v>0.0340293791237435</v>
      </c>
      <c r="N71" s="81" t="n">
        <f aca="false">N153+AI153+BG153</f>
        <v>6751</v>
      </c>
      <c r="O71" s="589" t="n">
        <f aca="false">N71/$X71</f>
        <v>0.00239904279933576</v>
      </c>
      <c r="P71" s="81" t="n">
        <f aca="false">P153+AK153</f>
        <v>72</v>
      </c>
      <c r="Q71" s="590" t="n">
        <f aca="false">P71/$X71</f>
        <v>2.55859993411605E-005</v>
      </c>
      <c r="R71" s="81" t="n">
        <f aca="false">R153+AM153</f>
        <v>9801</v>
      </c>
      <c r="S71" s="589" t="n">
        <f aca="false">R71/$X71</f>
        <v>0.00348289416031548</v>
      </c>
      <c r="T71" s="81" t="n">
        <f aca="false">T153+AO153</f>
        <v>0</v>
      </c>
      <c r="U71" s="589" t="n">
        <f aca="false">T71/$X71</f>
        <v>0</v>
      </c>
      <c r="V71" s="82" t="n">
        <f aca="false">V153+AQ153+BN153</f>
        <v>326387</v>
      </c>
      <c r="W71" s="591" t="n">
        <f aca="false">V71/$X71</f>
        <v>0.115985243985602</v>
      </c>
      <c r="X71" s="80" t="n">
        <f aca="false">D71+F71+H71+J71+L71+N71+P71+R71+T71+V71</f>
        <v>2814039</v>
      </c>
      <c r="Y71" s="568" t="n">
        <f aca="false">O71+Q71+U71</f>
        <v>0.00242462879867692</v>
      </c>
      <c r="Z71" s="569"/>
      <c r="AA71" s="554"/>
      <c r="AB71" s="554"/>
      <c r="AC71" s="554"/>
      <c r="AD71" s="554"/>
      <c r="AE71" s="554"/>
      <c r="AF71" s="554"/>
      <c r="AG71" s="554"/>
      <c r="AH71" s="554"/>
      <c r="AI71" s="554"/>
      <c r="AJ71" s="554"/>
      <c r="AK71" s="554"/>
      <c r="AL71" s="554"/>
      <c r="AM71" s="554"/>
      <c r="AN71" s="554"/>
      <c r="AO71" s="554"/>
      <c r="AP71" s="554"/>
      <c r="AQ71" s="554"/>
      <c r="AR71" s="554"/>
      <c r="AS71" s="554"/>
      <c r="AT71" s="555"/>
      <c r="AU71" s="556"/>
      <c r="AV71" s="556"/>
      <c r="AW71" s="556"/>
      <c r="AX71" s="556"/>
      <c r="AY71" s="556"/>
      <c r="AZ71" s="556"/>
      <c r="BA71" s="556"/>
      <c r="BB71" s="556"/>
      <c r="BC71" s="556"/>
      <c r="BD71" s="556"/>
      <c r="BE71" s="556"/>
      <c r="BF71" s="556"/>
      <c r="BG71" s="556"/>
      <c r="BH71" s="556"/>
      <c r="BI71" s="556"/>
      <c r="BJ71" s="556"/>
      <c r="BK71" s="556"/>
      <c r="BL71" s="556"/>
      <c r="BM71" s="556"/>
      <c r="BN71" s="556"/>
      <c r="BO71" s="557"/>
    </row>
    <row r="72" s="247" customFormat="true" ht="15" hidden="false" customHeight="true" outlineLevel="0" collapsed="false">
      <c r="B72" s="564" t="n">
        <v>2019</v>
      </c>
      <c r="C72" s="565" t="s">
        <v>41</v>
      </c>
      <c r="D72" s="184" t="n">
        <f aca="false">D154+Y154+AU154</f>
        <v>3454</v>
      </c>
      <c r="E72" s="185" t="n">
        <f aca="false">D72/$X72</f>
        <v>0.0133230472516876</v>
      </c>
      <c r="F72" s="209" t="n">
        <f aca="false">F154+AA154+AT154+AW154</f>
        <v>176671</v>
      </c>
      <c r="G72" s="185" t="n">
        <f aca="false">F72/$X72</f>
        <v>0.68146962391514</v>
      </c>
      <c r="H72" s="209" t="n">
        <f aca="false">H154+AC154+BA154+BI154+BC154+BJ154</f>
        <v>25430</v>
      </c>
      <c r="I72" s="185" t="n">
        <f aca="false">H72/$X72</f>
        <v>0.0980906460945034</v>
      </c>
      <c r="J72" s="209" t="n">
        <f aca="false">J154+AE154+BL154</f>
        <v>13834</v>
      </c>
      <c r="K72" s="185" t="n">
        <f aca="false">J72/$X72</f>
        <v>0.0533616200578592</v>
      </c>
      <c r="L72" s="156" t="n">
        <f aca="false">L154+AG154+AY154+BE154</f>
        <v>10177</v>
      </c>
      <c r="M72" s="185" t="n">
        <f aca="false">L72/$X72</f>
        <v>0.0392555448408872</v>
      </c>
      <c r="N72" s="209" t="n">
        <f aca="false">N154+AI154+BG154</f>
        <v>655</v>
      </c>
      <c r="O72" s="185" t="n">
        <f aca="false">N72/$X72</f>
        <v>0.00252651880424301</v>
      </c>
      <c r="P72" s="209" t="n">
        <f aca="false">P154+AK154</f>
        <v>0</v>
      </c>
      <c r="Q72" s="185" t="n">
        <f aca="false">P72/$X72</f>
        <v>0</v>
      </c>
      <c r="R72" s="209" t="n">
        <f aca="false">R154+AM154</f>
        <v>896</v>
      </c>
      <c r="S72" s="185" t="n">
        <f aca="false">R72/$X72</f>
        <v>0.00345612343297975</v>
      </c>
      <c r="T72" s="209" t="n">
        <f aca="false">T154+AO154</f>
        <v>63</v>
      </c>
      <c r="U72" s="185" t="n">
        <f aca="false">T72/$X72</f>
        <v>0.000243008678881389</v>
      </c>
      <c r="V72" s="187" t="n">
        <f aca="false">V154+AQ154+BN154</f>
        <v>28070</v>
      </c>
      <c r="W72" s="592" t="n">
        <f aca="false">V72/$X72</f>
        <v>0.108273866923819</v>
      </c>
      <c r="X72" s="51" t="n">
        <f aca="false">D72+F72+H72+J72+L72+N72+P72+R72+T72+V72</f>
        <v>259250</v>
      </c>
      <c r="Y72" s="568" t="n">
        <f aca="false">O72+Q72+U72</f>
        <v>0.0027695274831244</v>
      </c>
      <c r="Z72" s="569"/>
      <c r="AA72" s="554"/>
      <c r="AB72" s="554"/>
      <c r="AC72" s="554"/>
      <c r="AD72" s="554"/>
      <c r="AE72" s="554"/>
      <c r="AF72" s="554"/>
      <c r="AG72" s="554"/>
      <c r="AH72" s="554"/>
      <c r="AI72" s="554"/>
      <c r="AJ72" s="554"/>
      <c r="AK72" s="554"/>
      <c r="AL72" s="554"/>
      <c r="AM72" s="554"/>
      <c r="AN72" s="554"/>
      <c r="AO72" s="554"/>
      <c r="AP72" s="554"/>
      <c r="AQ72" s="554"/>
      <c r="AR72" s="554"/>
      <c r="AS72" s="554"/>
      <c r="AT72" s="555"/>
      <c r="AU72" s="556"/>
      <c r="AV72" s="556"/>
      <c r="AW72" s="556"/>
      <c r="AX72" s="556"/>
      <c r="AY72" s="556"/>
      <c r="AZ72" s="556"/>
      <c r="BA72" s="556"/>
      <c r="BB72" s="556"/>
      <c r="BC72" s="556"/>
      <c r="BD72" s="556"/>
      <c r="BE72" s="556"/>
      <c r="BF72" s="556"/>
      <c r="BG72" s="556"/>
      <c r="BH72" s="556"/>
      <c r="BI72" s="556"/>
      <c r="BJ72" s="556"/>
      <c r="BK72" s="556"/>
      <c r="BL72" s="556"/>
      <c r="BM72" s="556"/>
      <c r="BN72" s="556"/>
      <c r="BO72" s="557"/>
    </row>
    <row r="73" s="247" customFormat="true" ht="15" hidden="false" customHeight="true" outlineLevel="0" collapsed="false">
      <c r="B73" s="564"/>
      <c r="C73" s="570" t="s">
        <v>42</v>
      </c>
      <c r="D73" s="167" t="n">
        <f aca="false">D155+Y155+AU155</f>
        <v>3675</v>
      </c>
      <c r="E73" s="584" t="n">
        <f aca="false">D73/$X73</f>
        <v>0.013194601523034</v>
      </c>
      <c r="F73" s="60" t="n">
        <f aca="false">F155+AA155+AT155+AW155</f>
        <v>184897</v>
      </c>
      <c r="G73" s="584" t="n">
        <f aca="false">F73/$X73</f>
        <v>0.663848227973991</v>
      </c>
      <c r="H73" s="209" t="n">
        <f aca="false">H155+AC155+BA155+BI155+BC155+BJ155</f>
        <v>29194</v>
      </c>
      <c r="I73" s="584" t="n">
        <f aca="false">H73/$X73</f>
        <v>0.10481719642543</v>
      </c>
      <c r="J73" s="60" t="n">
        <f aca="false">J155+AE155+BL155</f>
        <v>21008</v>
      </c>
      <c r="K73" s="584" t="n">
        <f aca="false">J73/$X73</f>
        <v>0.0754264459308567</v>
      </c>
      <c r="L73" s="60" t="n">
        <f aca="false">L155+AG155+AY155+BE155</f>
        <v>9909</v>
      </c>
      <c r="M73" s="584" t="n">
        <f aca="false">L73/$X73</f>
        <v>0.0355769541474133</v>
      </c>
      <c r="N73" s="60" t="n">
        <f aca="false">N155+AI155+BG155</f>
        <v>1140</v>
      </c>
      <c r="O73" s="584" t="n">
        <f aca="false">N73/$X73</f>
        <v>0.00409301924796157</v>
      </c>
      <c r="P73" s="60" t="n">
        <f aca="false">P155+AK155</f>
        <v>0</v>
      </c>
      <c r="Q73" s="584" t="n">
        <f aca="false">P73/$X73</f>
        <v>0</v>
      </c>
      <c r="R73" s="60" t="n">
        <f aca="false">R155+AM155</f>
        <v>1019</v>
      </c>
      <c r="S73" s="584" t="n">
        <f aca="false">R73/$X73</f>
        <v>0.00365858474883582</v>
      </c>
      <c r="T73" s="60" t="n">
        <f aca="false">T155+AO155</f>
        <v>4</v>
      </c>
      <c r="U73" s="586" t="n">
        <f aca="false">T73/$X73</f>
        <v>1.43614710454792E-005</v>
      </c>
      <c r="V73" s="61" t="n">
        <f aca="false">V155+AQ155+BN155</f>
        <v>27677</v>
      </c>
      <c r="W73" s="585" t="n">
        <f aca="false">V73/$X73</f>
        <v>0.0993706085314319</v>
      </c>
      <c r="X73" s="62" t="n">
        <f aca="false">D73+F73+H73+J73+L73+N73+P73+R73+T73+V73</f>
        <v>278523</v>
      </c>
      <c r="Y73" s="568" t="n">
        <f aca="false">O73+Q73+U73</f>
        <v>0.00410738071900705</v>
      </c>
      <c r="Z73" s="569"/>
      <c r="AA73" s="554"/>
      <c r="AB73" s="554"/>
      <c r="AC73" s="554"/>
      <c r="AD73" s="554"/>
      <c r="AE73" s="554"/>
      <c r="AF73" s="554"/>
      <c r="AG73" s="554"/>
      <c r="AH73" s="554"/>
      <c r="AI73" s="554"/>
      <c r="AJ73" s="554"/>
      <c r="AK73" s="554"/>
      <c r="AL73" s="554"/>
      <c r="AM73" s="554"/>
      <c r="AN73" s="554"/>
      <c r="AO73" s="554"/>
      <c r="AP73" s="554"/>
      <c r="AQ73" s="554"/>
      <c r="AR73" s="554"/>
      <c r="AS73" s="554"/>
      <c r="AT73" s="555"/>
      <c r="AU73" s="556"/>
      <c r="AV73" s="556"/>
      <c r="AW73" s="556"/>
      <c r="AX73" s="556"/>
      <c r="AY73" s="556"/>
      <c r="AZ73" s="556"/>
      <c r="BA73" s="556"/>
      <c r="BB73" s="556"/>
      <c r="BC73" s="556"/>
      <c r="BD73" s="556"/>
      <c r="BE73" s="556"/>
      <c r="BF73" s="556"/>
      <c r="BG73" s="556"/>
      <c r="BH73" s="556"/>
      <c r="BI73" s="556"/>
      <c r="BJ73" s="556"/>
      <c r="BK73" s="556"/>
      <c r="BL73" s="556"/>
      <c r="BM73" s="556"/>
      <c r="BN73" s="556"/>
      <c r="BO73" s="557"/>
    </row>
    <row r="74" s="247" customFormat="true" ht="15" hidden="false" customHeight="true" outlineLevel="0" collapsed="false">
      <c r="B74" s="564"/>
      <c r="C74" s="570" t="s">
        <v>43</v>
      </c>
      <c r="D74" s="167" t="n">
        <f aca="false">D156+Y156+AU156</f>
        <v>3790</v>
      </c>
      <c r="E74" s="584" t="n">
        <f aca="false">D74/$X74</f>
        <v>0.0138406535417831</v>
      </c>
      <c r="F74" s="60" t="n">
        <f aca="false">F156+AA156+AT156+AW156</f>
        <v>188313</v>
      </c>
      <c r="G74" s="584" t="n">
        <f aca="false">F74/$X74</f>
        <v>0.687697886652716</v>
      </c>
      <c r="H74" s="209" t="n">
        <f aca="false">H156+AC156+BA156+BI156+BC156+BJ156</f>
        <v>25973</v>
      </c>
      <c r="I74" s="584" t="n">
        <f aca="false">H74/$X74</f>
        <v>0.0948504734672115</v>
      </c>
      <c r="J74" s="60" t="n">
        <f aca="false">J156+AE156+BL156</f>
        <v>18197</v>
      </c>
      <c r="K74" s="584" t="n">
        <f aca="false">J74/$X74</f>
        <v>0.066453396437949</v>
      </c>
      <c r="L74" s="60" t="n">
        <f aca="false">L156+AG156+AY156+BE156</f>
        <v>9305</v>
      </c>
      <c r="M74" s="584" t="n">
        <f aca="false">L74/$X74</f>
        <v>0.0339808129831904</v>
      </c>
      <c r="N74" s="60" t="n">
        <f aca="false">N156+AI156+BG156</f>
        <v>868</v>
      </c>
      <c r="O74" s="584" t="n">
        <f aca="false">N74/$X74</f>
        <v>0.00316983833094135</v>
      </c>
      <c r="P74" s="60" t="n">
        <f aca="false">P156+AK156</f>
        <v>0</v>
      </c>
      <c r="Q74" s="584" t="n">
        <f aca="false">P74/$X74</f>
        <v>0</v>
      </c>
      <c r="R74" s="60" t="n">
        <f aca="false">R156+AM156</f>
        <v>917</v>
      </c>
      <c r="S74" s="584" t="n">
        <f aca="false">R74/$X74</f>
        <v>0.00334878081736545</v>
      </c>
      <c r="T74" s="60" t="n">
        <f aca="false">T156+AO156</f>
        <v>0</v>
      </c>
      <c r="U74" s="584" t="n">
        <f aca="false">T74/$X74</f>
        <v>0</v>
      </c>
      <c r="V74" s="61" t="n">
        <f aca="false">V156+AQ156+BN156</f>
        <v>26468</v>
      </c>
      <c r="W74" s="585" t="n">
        <f aca="false">V74/$X74</f>
        <v>0.0966581577688428</v>
      </c>
      <c r="X74" s="62" t="n">
        <f aca="false">D74+F74+H74+J74+L74+N74+P74+R74+T74+V74</f>
        <v>273831</v>
      </c>
      <c r="Y74" s="568" t="n">
        <f aca="false">O74+Q74+U74</f>
        <v>0.00316983833094135</v>
      </c>
      <c r="Z74" s="569"/>
      <c r="AA74" s="554"/>
      <c r="AB74" s="554"/>
      <c r="AC74" s="554"/>
      <c r="AD74" s="554"/>
      <c r="AE74" s="554"/>
      <c r="AF74" s="554"/>
      <c r="AG74" s="554"/>
      <c r="AH74" s="554"/>
      <c r="AI74" s="554"/>
      <c r="AJ74" s="554"/>
      <c r="AK74" s="554"/>
      <c r="AL74" s="554"/>
      <c r="AM74" s="554"/>
      <c r="AN74" s="554"/>
      <c r="AO74" s="554"/>
      <c r="AP74" s="554"/>
      <c r="AQ74" s="554"/>
      <c r="AR74" s="554"/>
      <c r="AS74" s="554"/>
      <c r="AT74" s="555"/>
      <c r="AU74" s="556"/>
      <c r="AV74" s="556"/>
      <c r="AW74" s="556"/>
      <c r="AX74" s="556"/>
      <c r="AY74" s="556"/>
      <c r="AZ74" s="556"/>
      <c r="BA74" s="556"/>
      <c r="BB74" s="556"/>
      <c r="BC74" s="556"/>
      <c r="BD74" s="556"/>
      <c r="BE74" s="556"/>
      <c r="BF74" s="556"/>
      <c r="BG74" s="556"/>
      <c r="BH74" s="556"/>
      <c r="BI74" s="556"/>
      <c r="BJ74" s="556"/>
      <c r="BK74" s="556"/>
      <c r="BL74" s="556"/>
      <c r="BM74" s="556"/>
      <c r="BN74" s="556"/>
      <c r="BO74" s="557"/>
    </row>
    <row r="75" s="247" customFormat="true" ht="15" hidden="false" customHeight="true" outlineLevel="0" collapsed="false">
      <c r="B75" s="564"/>
      <c r="C75" s="570" t="s">
        <v>44</v>
      </c>
      <c r="D75" s="167" t="n">
        <f aca="false">D157+Y157+AU157</f>
        <v>3282</v>
      </c>
      <c r="E75" s="584" t="n">
        <f aca="false">D75/$X75</f>
        <v>0.0137484395814308</v>
      </c>
      <c r="F75" s="60" t="n">
        <f aca="false">F157+AA157+AT157+AW157</f>
        <v>165243</v>
      </c>
      <c r="G75" s="584" t="n">
        <f aca="false">F75/$X75</f>
        <v>0.69221005537915</v>
      </c>
      <c r="H75" s="209" t="n">
        <f aca="false">H157+AC157+BA157+BI157+BC157+BJ157</f>
        <v>23020</v>
      </c>
      <c r="I75" s="584" t="n">
        <f aca="false">H75/$X75</f>
        <v>0.0964317730543989</v>
      </c>
      <c r="J75" s="60" t="n">
        <f aca="false">J157+AE157+BL157</f>
        <v>13951</v>
      </c>
      <c r="K75" s="584" t="n">
        <f aca="false">J75/$X75</f>
        <v>0.0584413408289279</v>
      </c>
      <c r="L75" s="60" t="n">
        <f aca="false">L157+AG157+AY157+BE157</f>
        <v>8114</v>
      </c>
      <c r="M75" s="584" t="n">
        <f aca="false">L75/$X75</f>
        <v>0.0339898960279493</v>
      </c>
      <c r="N75" s="60" t="n">
        <f aca="false">N157+AI157+BG157</f>
        <v>653</v>
      </c>
      <c r="O75" s="584" t="n">
        <f aca="false">N75/$X75</f>
        <v>0.00273544516961436</v>
      </c>
      <c r="P75" s="60" t="n">
        <f aca="false">P157+AK157</f>
        <v>0</v>
      </c>
      <c r="Q75" s="584" t="n">
        <f aca="false">P75/$X75</f>
        <v>0</v>
      </c>
      <c r="R75" s="60" t="n">
        <f aca="false">R157+AM157</f>
        <v>752</v>
      </c>
      <c r="S75" s="584" t="n">
        <f aca="false">R75/$X75</f>
        <v>0.00315016044035221</v>
      </c>
      <c r="T75" s="60" t="n">
        <f aca="false">T157+AO157</f>
        <v>0</v>
      </c>
      <c r="U75" s="584" t="n">
        <f aca="false">T75/$X75</f>
        <v>0</v>
      </c>
      <c r="V75" s="61" t="n">
        <f aca="false">V157+AQ157+BN157</f>
        <v>23703</v>
      </c>
      <c r="W75" s="585" t="n">
        <f aca="false">V75/$X75</f>
        <v>0.0992928895181763</v>
      </c>
      <c r="X75" s="62" t="n">
        <f aca="false">D75+F75+H75+J75+L75+N75+P75+R75+T75+V75</f>
        <v>238718</v>
      </c>
      <c r="Y75" s="568" t="n">
        <f aca="false">O75+Q75+U75</f>
        <v>0.00273544516961436</v>
      </c>
      <c r="Z75" s="569"/>
      <c r="AA75" s="554"/>
      <c r="AB75" s="554"/>
      <c r="AC75" s="554"/>
      <c r="AD75" s="554"/>
      <c r="AE75" s="554"/>
      <c r="AF75" s="554"/>
      <c r="AG75" s="554"/>
      <c r="AH75" s="554"/>
      <c r="AI75" s="554"/>
      <c r="AJ75" s="554"/>
      <c r="AK75" s="554"/>
      <c r="AL75" s="554"/>
      <c r="AM75" s="554"/>
      <c r="AN75" s="554"/>
      <c r="AO75" s="554"/>
      <c r="AP75" s="554"/>
      <c r="AQ75" s="554"/>
      <c r="AR75" s="554"/>
      <c r="AS75" s="554"/>
      <c r="AT75" s="555"/>
      <c r="AU75" s="556"/>
      <c r="AV75" s="556"/>
      <c r="AW75" s="556"/>
      <c r="AX75" s="556"/>
      <c r="AY75" s="556"/>
      <c r="AZ75" s="556"/>
      <c r="BA75" s="556"/>
      <c r="BB75" s="556"/>
      <c r="BC75" s="556"/>
      <c r="BD75" s="556"/>
      <c r="BE75" s="556"/>
      <c r="BF75" s="556"/>
      <c r="BG75" s="556"/>
      <c r="BH75" s="556"/>
      <c r="BI75" s="556"/>
      <c r="BJ75" s="556"/>
      <c r="BK75" s="556"/>
      <c r="BL75" s="556"/>
      <c r="BM75" s="556"/>
      <c r="BN75" s="556"/>
      <c r="BO75" s="557"/>
    </row>
    <row r="76" s="247" customFormat="true" ht="15" hidden="false" customHeight="true" outlineLevel="0" collapsed="false">
      <c r="B76" s="564"/>
      <c r="C76" s="570" t="s">
        <v>45</v>
      </c>
      <c r="D76" s="167" t="n">
        <f aca="false">D158+Y158+AU158</f>
        <v>3885</v>
      </c>
      <c r="E76" s="584" t="n">
        <f aca="false">D76/$X76</f>
        <v>0.0133942423720048</v>
      </c>
      <c r="F76" s="60" t="n">
        <f aca="false">F158+AA158+AT158+AW158</f>
        <v>198763</v>
      </c>
      <c r="G76" s="584" t="n">
        <f aca="false">F76/$X76</f>
        <v>0.685271504912946</v>
      </c>
      <c r="H76" s="209" t="n">
        <f aca="false">H158+AC158+BA158+BI158+BC158+BJ158</f>
        <v>28594</v>
      </c>
      <c r="I76" s="584" t="n">
        <f aca="false">H76/$X76</f>
        <v>0.0985830029305292</v>
      </c>
      <c r="J76" s="60" t="n">
        <f aca="false">J158+AE158+BL158</f>
        <v>17406</v>
      </c>
      <c r="K76" s="584" t="n">
        <f aca="false">J76/$X76</f>
        <v>0.0600103430443027</v>
      </c>
      <c r="L76" s="60" t="n">
        <f aca="false">L158+AG158+AY158+BE158</f>
        <v>10152</v>
      </c>
      <c r="M76" s="584" t="n">
        <f aca="false">L76/$X76</f>
        <v>0.0350008619203586</v>
      </c>
      <c r="N76" s="60" t="n">
        <f aca="false">N158+AI158+BG158</f>
        <v>1060</v>
      </c>
      <c r="O76" s="584" t="n">
        <f aca="false">N76/$X76</f>
        <v>0.00365454232028961</v>
      </c>
      <c r="P76" s="60" t="n">
        <f aca="false">P158+AK158</f>
        <v>0</v>
      </c>
      <c r="Q76" s="584" t="n">
        <f aca="false">P76/$X76</f>
        <v>0</v>
      </c>
      <c r="R76" s="60" t="n">
        <f aca="false">R158+AM158</f>
        <v>951</v>
      </c>
      <c r="S76" s="584" t="n">
        <f aca="false">R76/$X76</f>
        <v>0.00327874504395794</v>
      </c>
      <c r="T76" s="60" t="n">
        <f aca="false">T158+AO158</f>
        <v>0</v>
      </c>
      <c r="U76" s="584" t="n">
        <f aca="false">T76/$X76</f>
        <v>0</v>
      </c>
      <c r="V76" s="61" t="n">
        <f aca="false">V158+AQ158+BN158</f>
        <v>29239</v>
      </c>
      <c r="W76" s="585" t="n">
        <f aca="false">V76/$X76</f>
        <v>0.100806757455611</v>
      </c>
      <c r="X76" s="62" t="n">
        <f aca="false">D76+F76+H76+J76+L76+N76+P76+R76+T76+V76</f>
        <v>290050</v>
      </c>
      <c r="Y76" s="568" t="n">
        <f aca="false">O76+Q76+U76</f>
        <v>0.00365454232028961</v>
      </c>
      <c r="Z76" s="569"/>
      <c r="AA76" s="554"/>
      <c r="AB76" s="554"/>
      <c r="AC76" s="554"/>
      <c r="AD76" s="554"/>
      <c r="AE76" s="554"/>
      <c r="AF76" s="554"/>
      <c r="AG76" s="554"/>
      <c r="AH76" s="554"/>
      <c r="AI76" s="554"/>
      <c r="AJ76" s="554"/>
      <c r="AK76" s="554"/>
      <c r="AL76" s="554"/>
      <c r="AM76" s="554"/>
      <c r="AN76" s="554"/>
      <c r="AO76" s="554"/>
      <c r="AP76" s="554"/>
      <c r="AQ76" s="554"/>
      <c r="AR76" s="554"/>
      <c r="AS76" s="554"/>
      <c r="AT76" s="555"/>
      <c r="AU76" s="556"/>
      <c r="AV76" s="556"/>
      <c r="AW76" s="556"/>
      <c r="AX76" s="556"/>
      <c r="AY76" s="556"/>
      <c r="AZ76" s="556"/>
      <c r="BA76" s="556"/>
      <c r="BB76" s="556"/>
      <c r="BC76" s="556"/>
      <c r="BD76" s="556"/>
      <c r="BE76" s="556"/>
      <c r="BF76" s="556"/>
      <c r="BG76" s="556"/>
      <c r="BH76" s="556"/>
      <c r="BI76" s="556"/>
      <c r="BJ76" s="593"/>
      <c r="BK76" s="556"/>
      <c r="BL76" s="556"/>
      <c r="BM76" s="556"/>
      <c r="BN76" s="556"/>
      <c r="BO76" s="557"/>
    </row>
    <row r="77" s="247" customFormat="true" ht="15" hidden="false" customHeight="true" outlineLevel="0" collapsed="false">
      <c r="B77" s="564"/>
      <c r="C77" s="570" t="s">
        <v>46</v>
      </c>
      <c r="D77" s="167" t="n">
        <f aca="false">D159+Y159+AU159</f>
        <v>3364</v>
      </c>
      <c r="E77" s="584" t="n">
        <f aca="false">D77/$X77</f>
        <v>0.0150164493507305</v>
      </c>
      <c r="F77" s="60" t="n">
        <f aca="false">F159+AA159+AT159+AW159</f>
        <v>159821</v>
      </c>
      <c r="G77" s="584" t="n">
        <f aca="false">F77/$X77</f>
        <v>0.713419724043728</v>
      </c>
      <c r="H77" s="209" t="n">
        <f aca="false">H159+AC159+BA159+BI159+BC159+BJ159</f>
        <v>19992</v>
      </c>
      <c r="I77" s="584" t="n">
        <f aca="false">H77/$X77</f>
        <v>0.0892416335968503</v>
      </c>
      <c r="J77" s="60" t="n">
        <f aca="false">J159+AE159+BL159</f>
        <v>9702</v>
      </c>
      <c r="K77" s="584" t="n">
        <f aca="false">J77/$X77</f>
        <v>0.0433084398337656</v>
      </c>
      <c r="L77" s="60" t="n">
        <f aca="false">L159+AG159+AY159+BE159</f>
        <v>6651</v>
      </c>
      <c r="M77" s="584" t="n">
        <f aca="false">L77/$X77</f>
        <v>0.0296891809250026</v>
      </c>
      <c r="N77" s="60" t="n">
        <f aca="false">N159+AI159+BG159</f>
        <v>482</v>
      </c>
      <c r="O77" s="584" t="n">
        <f aca="false">N77/$X77</f>
        <v>0.00215158400328541</v>
      </c>
      <c r="P77" s="60" t="n">
        <f aca="false">P159+AK159</f>
        <v>0</v>
      </c>
      <c r="Q77" s="584" t="n">
        <f aca="false">P77/$X77</f>
        <v>0</v>
      </c>
      <c r="R77" s="60" t="n">
        <f aca="false">R159+AM159</f>
        <v>615</v>
      </c>
      <c r="S77" s="584" t="n">
        <f aca="false">R77/$X77</f>
        <v>0.00274527834444092</v>
      </c>
      <c r="T77" s="60" t="n">
        <f aca="false">T159+AO159</f>
        <v>0</v>
      </c>
      <c r="U77" s="584" t="n">
        <f aca="false">T77/$X77</f>
        <v>0</v>
      </c>
      <c r="V77" s="61" t="n">
        <f aca="false">V159+AQ159+BN159</f>
        <v>23394</v>
      </c>
      <c r="W77" s="585" t="n">
        <f aca="false">V77/$X77</f>
        <v>0.104427709902197</v>
      </c>
      <c r="X77" s="62" t="n">
        <f aca="false">D77+F77+H77+J77+L77+N77+P77+R77+T77+V77</f>
        <v>224021</v>
      </c>
      <c r="Y77" s="568" t="n">
        <f aca="false">O77+Q77+U77</f>
        <v>0.00215158400328541</v>
      </c>
      <c r="Z77" s="569"/>
      <c r="AA77" s="554"/>
      <c r="AB77" s="554"/>
      <c r="AC77" s="554"/>
      <c r="AD77" s="554"/>
      <c r="AE77" s="554"/>
      <c r="AF77" s="554"/>
      <c r="AG77" s="554"/>
      <c r="AH77" s="554"/>
      <c r="AI77" s="554"/>
      <c r="AJ77" s="554"/>
      <c r="AK77" s="554"/>
      <c r="AL77" s="554"/>
      <c r="AM77" s="554"/>
      <c r="AN77" s="554"/>
      <c r="AO77" s="554"/>
      <c r="AP77" s="554"/>
      <c r="AQ77" s="554"/>
      <c r="AR77" s="554"/>
      <c r="AS77" s="554"/>
      <c r="AT77" s="555"/>
      <c r="AU77" s="556"/>
      <c r="AV77" s="556"/>
      <c r="AW77" s="556"/>
      <c r="AX77" s="556"/>
      <c r="AY77" s="556"/>
      <c r="AZ77" s="556"/>
      <c r="BA77" s="556"/>
      <c r="BB77" s="556"/>
      <c r="BC77" s="556"/>
      <c r="BD77" s="556"/>
      <c r="BE77" s="556"/>
      <c r="BF77" s="556"/>
      <c r="BG77" s="556"/>
      <c r="BH77" s="556"/>
      <c r="BI77" s="556"/>
      <c r="BJ77" s="556"/>
      <c r="BK77" s="556"/>
      <c r="BL77" s="556"/>
      <c r="BM77" s="556"/>
      <c r="BN77" s="556"/>
      <c r="BO77" s="557"/>
    </row>
    <row r="78" s="247" customFormat="true" ht="15" hidden="false" customHeight="true" outlineLevel="0" collapsed="false">
      <c r="B78" s="564"/>
      <c r="C78" s="570" t="s">
        <v>47</v>
      </c>
      <c r="D78" s="167" t="n">
        <f aca="false">D160+Y160+AU160</f>
        <v>3600</v>
      </c>
      <c r="E78" s="584" t="n">
        <f aca="false">D78/$X78</f>
        <v>0.0161269369123187</v>
      </c>
      <c r="F78" s="60" t="n">
        <f aca="false">F160+AA160+AT160+AW160</f>
        <v>157362</v>
      </c>
      <c r="G78" s="584" t="n">
        <f aca="false">F78/$X78</f>
        <v>0.704935290665639</v>
      </c>
      <c r="H78" s="209" t="n">
        <f aca="false">H160+AC160+BA160+BI160+BC160+BJ160</f>
        <v>22983</v>
      </c>
      <c r="I78" s="584" t="n">
        <f aca="false">H78/$X78</f>
        <v>0.102957053071062</v>
      </c>
      <c r="J78" s="60" t="n">
        <f aca="false">J160+AE160+BL160</f>
        <v>8507</v>
      </c>
      <c r="K78" s="584" t="n">
        <f aca="false">J78/$X78</f>
        <v>0.0381088478647487</v>
      </c>
      <c r="L78" s="60" t="n">
        <f aca="false">L160+AG160+AY160+BE160</f>
        <v>6369</v>
      </c>
      <c r="M78" s="584" t="n">
        <f aca="false">L78/$X78</f>
        <v>0.0285312392207106</v>
      </c>
      <c r="N78" s="60" t="n">
        <f aca="false">N160+AI160+BG160</f>
        <v>417</v>
      </c>
      <c r="O78" s="584" t="n">
        <f aca="false">N78/$X78</f>
        <v>0.00186803685901025</v>
      </c>
      <c r="P78" s="60" t="n">
        <f aca="false">P160+AK160</f>
        <v>0</v>
      </c>
      <c r="Q78" s="584" t="n">
        <f aca="false">P78/$X78</f>
        <v>0</v>
      </c>
      <c r="R78" s="60" t="n">
        <f aca="false">R160+AM160</f>
        <v>508</v>
      </c>
      <c r="S78" s="584" t="n">
        <f aca="false">R78/$X78</f>
        <v>0.00227568998651609</v>
      </c>
      <c r="T78" s="60" t="n">
        <f aca="false">T160+AO160</f>
        <v>0</v>
      </c>
      <c r="U78" s="584" t="n">
        <f aca="false">T78/$X78</f>
        <v>0</v>
      </c>
      <c r="V78" s="61" t="n">
        <f aca="false">V160+AQ160+BN160</f>
        <v>23483</v>
      </c>
      <c r="W78" s="585" t="n">
        <f aca="false">V78/$X78</f>
        <v>0.105196905419995</v>
      </c>
      <c r="X78" s="62" t="n">
        <f aca="false">D78+F78+H78+J78+L78+N78+P78+R78+T78+V78</f>
        <v>223229</v>
      </c>
      <c r="Y78" s="568" t="n">
        <f aca="false">O78+Q78+U78</f>
        <v>0.00186803685901025</v>
      </c>
      <c r="Z78" s="569"/>
      <c r="AA78" s="554"/>
      <c r="AB78" s="554"/>
      <c r="AC78" s="554"/>
      <c r="AD78" s="554"/>
      <c r="AE78" s="554"/>
      <c r="AF78" s="554"/>
      <c r="AG78" s="554"/>
      <c r="AH78" s="554"/>
      <c r="AI78" s="554"/>
      <c r="AJ78" s="554"/>
      <c r="AK78" s="554"/>
      <c r="AL78" s="554"/>
      <c r="AM78" s="554"/>
      <c r="AN78" s="554"/>
      <c r="AO78" s="554"/>
      <c r="AP78" s="554"/>
      <c r="AQ78" s="554"/>
      <c r="AR78" s="554"/>
      <c r="AS78" s="554"/>
      <c r="AT78" s="555"/>
      <c r="AU78" s="556"/>
      <c r="AV78" s="556"/>
      <c r="AW78" s="556"/>
      <c r="AX78" s="556"/>
      <c r="AY78" s="556"/>
      <c r="AZ78" s="556"/>
      <c r="BA78" s="556"/>
      <c r="BB78" s="556"/>
      <c r="BC78" s="556"/>
      <c r="BD78" s="556"/>
      <c r="BE78" s="556"/>
      <c r="BF78" s="556"/>
      <c r="BG78" s="556"/>
      <c r="BH78" s="556"/>
      <c r="BI78" s="556"/>
      <c r="BJ78" s="556"/>
      <c r="BK78" s="556"/>
      <c r="BL78" s="556"/>
      <c r="BM78" s="556"/>
      <c r="BN78" s="556"/>
      <c r="BO78" s="557"/>
    </row>
    <row r="79" s="247" customFormat="true" ht="15" hidden="false" customHeight="true" outlineLevel="0" collapsed="false">
      <c r="B79" s="564"/>
      <c r="C79" s="570" t="s">
        <v>48</v>
      </c>
      <c r="D79" s="167" t="n">
        <f aca="false">D161+Y161+AU161</f>
        <v>2159</v>
      </c>
      <c r="E79" s="584" t="n">
        <f aca="false">D79/$X79</f>
        <v>0.0147528101404216</v>
      </c>
      <c r="F79" s="60" t="n">
        <f aca="false">F161+AA161+AT161+AW161</f>
        <v>104118</v>
      </c>
      <c r="G79" s="584" t="n">
        <f aca="false">F79/$X79</f>
        <v>0.711455806484677</v>
      </c>
      <c r="H79" s="209" t="n">
        <f aca="false">H161+AC161+BA161+BI161+BC161+BJ161</f>
        <v>12766</v>
      </c>
      <c r="I79" s="584" t="n">
        <f aca="false">H79/$X79</f>
        <v>0.0872322252212238</v>
      </c>
      <c r="J79" s="60" t="n">
        <f aca="false">J161+AE161+BL161</f>
        <v>4739</v>
      </c>
      <c r="K79" s="584" t="n">
        <f aca="false">J79/$X79</f>
        <v>0.0323823840923844</v>
      </c>
      <c r="L79" s="60" t="n">
        <f aca="false">L161+AG161+AY161+BE161</f>
        <v>3834</v>
      </c>
      <c r="M79" s="584" t="n">
        <f aca="false">L79/$X79</f>
        <v>0.0261983668728006</v>
      </c>
      <c r="N79" s="60" t="n">
        <f aca="false">N161+AI161+BG161</f>
        <v>77</v>
      </c>
      <c r="O79" s="584" t="n">
        <f aca="false">N79/$X79</f>
        <v>0.000526153951279511</v>
      </c>
      <c r="P79" s="60" t="n">
        <f aca="false">P161+AK161</f>
        <v>0</v>
      </c>
      <c r="Q79" s="584" t="n">
        <f aca="false">P79/$X79</f>
        <v>0</v>
      </c>
      <c r="R79" s="60" t="n">
        <f aca="false">R161+AM161</f>
        <v>262</v>
      </c>
      <c r="S79" s="584" t="n">
        <f aca="false">R79/$X79</f>
        <v>0.00179029006799002</v>
      </c>
      <c r="T79" s="60" t="n">
        <f aca="false">T161+AO161</f>
        <v>0</v>
      </c>
      <c r="U79" s="584" t="n">
        <f aca="false">T79/$X79</f>
        <v>0</v>
      </c>
      <c r="V79" s="61" t="n">
        <f aca="false">V161+AQ161+BN161</f>
        <v>18390</v>
      </c>
      <c r="W79" s="585" t="n">
        <f aca="false">V79/$X79</f>
        <v>0.125661963169223</v>
      </c>
      <c r="X79" s="62" t="n">
        <f aca="false">D79+F79+H79+J79+L79+N79+P79+R79+T79+V79</f>
        <v>146345</v>
      </c>
      <c r="Y79" s="568" t="n">
        <f aca="false">O79+Q79+U79</f>
        <v>0.000526153951279511</v>
      </c>
      <c r="Z79" s="569"/>
      <c r="AA79" s="554"/>
      <c r="AB79" s="554"/>
      <c r="AC79" s="554"/>
      <c r="AD79" s="554"/>
      <c r="AE79" s="554"/>
      <c r="AF79" s="554"/>
      <c r="AG79" s="554"/>
      <c r="AH79" s="554"/>
      <c r="AI79" s="554"/>
      <c r="AJ79" s="554"/>
      <c r="AK79" s="554"/>
      <c r="AL79" s="554"/>
      <c r="AM79" s="554"/>
      <c r="AN79" s="554"/>
      <c r="AO79" s="554"/>
      <c r="AP79" s="554"/>
      <c r="AQ79" s="554"/>
      <c r="AR79" s="554"/>
      <c r="AS79" s="554"/>
      <c r="AT79" s="555"/>
      <c r="AU79" s="556"/>
      <c r="AV79" s="556"/>
      <c r="AW79" s="556"/>
      <c r="AX79" s="556"/>
      <c r="AY79" s="556"/>
      <c r="AZ79" s="556"/>
      <c r="BA79" s="556"/>
      <c r="BB79" s="556"/>
      <c r="BC79" s="556"/>
      <c r="BD79" s="556"/>
      <c r="BE79" s="556"/>
      <c r="BF79" s="556"/>
      <c r="BG79" s="556"/>
      <c r="BH79" s="556"/>
      <c r="BI79" s="556"/>
      <c r="BJ79" s="556"/>
      <c r="BK79" s="556"/>
      <c r="BL79" s="556"/>
      <c r="BM79" s="556"/>
      <c r="BN79" s="556"/>
      <c r="BO79" s="557"/>
    </row>
    <row r="80" s="247" customFormat="true" ht="15" hidden="false" customHeight="true" outlineLevel="0" collapsed="false">
      <c r="B80" s="564"/>
      <c r="C80" s="570" t="s">
        <v>49</v>
      </c>
      <c r="D80" s="167" t="n">
        <f aca="false">D162+Y162+AU162</f>
        <v>3300</v>
      </c>
      <c r="E80" s="584" t="n">
        <f aca="false">D80/$X80</f>
        <v>0.0130503903253106</v>
      </c>
      <c r="F80" s="60" t="n">
        <f aca="false">F162+AA162+AT162+AW162</f>
        <v>174716</v>
      </c>
      <c r="G80" s="584" t="n">
        <f aca="false">F80/$X80</f>
        <v>0.690943029114234</v>
      </c>
      <c r="H80" s="209" t="n">
        <f aca="false">H162+AC162+BA162+BI162+BC162+BJ162</f>
        <v>24055</v>
      </c>
      <c r="I80" s="584" t="n">
        <f aca="false">H80/$X80</f>
        <v>0.0951294361440447</v>
      </c>
      <c r="J80" s="60" t="n">
        <f aca="false">J162+AE162+BL162</f>
        <v>14628</v>
      </c>
      <c r="K80" s="584" t="n">
        <f aca="false">J80/$X80</f>
        <v>0.0578488211147406</v>
      </c>
      <c r="L80" s="60" t="n">
        <f aca="false">L162+AG162+AY162+BE162</f>
        <v>7706</v>
      </c>
      <c r="M80" s="584" t="n">
        <f aca="false">L80/$X80</f>
        <v>0.0304746387414678</v>
      </c>
      <c r="N80" s="60" t="n">
        <f aca="false">N162+AI162+BG162</f>
        <v>661</v>
      </c>
      <c r="O80" s="584" t="n">
        <f aca="false">N80/$X80</f>
        <v>0.00261403272879707</v>
      </c>
      <c r="P80" s="60" t="n">
        <f aca="false">P162+AK162</f>
        <v>0</v>
      </c>
      <c r="Q80" s="584" t="n">
        <f aca="false">P80/$X80</f>
        <v>0</v>
      </c>
      <c r="R80" s="60" t="n">
        <f aca="false">R162+AM162</f>
        <v>849</v>
      </c>
      <c r="S80" s="584" t="n">
        <f aca="false">R80/$X80</f>
        <v>0.00335750951096628</v>
      </c>
      <c r="T80" s="60" t="n">
        <f aca="false">T162+AO162</f>
        <v>0</v>
      </c>
      <c r="U80" s="584" t="n">
        <f aca="false">T80/$X80</f>
        <v>0</v>
      </c>
      <c r="V80" s="61" t="n">
        <f aca="false">V162+AQ162+BN162</f>
        <v>26951</v>
      </c>
      <c r="W80" s="585" t="n">
        <f aca="false">V80/$X80</f>
        <v>0.106582142320439</v>
      </c>
      <c r="X80" s="62" t="n">
        <f aca="false">D80+F80+H80+J80+L80+N80+P80+R80+T80+V80</f>
        <v>252866</v>
      </c>
      <c r="Y80" s="568" t="n">
        <f aca="false">O80+Q80+U80</f>
        <v>0.00261403272879707</v>
      </c>
      <c r="Z80" s="569"/>
      <c r="AA80" s="554"/>
      <c r="AB80" s="554"/>
      <c r="AC80" s="554"/>
      <c r="AD80" s="554"/>
      <c r="AE80" s="554"/>
      <c r="AF80" s="554"/>
      <c r="AG80" s="554"/>
      <c r="AH80" s="554"/>
      <c r="AI80" s="554"/>
      <c r="AJ80" s="554"/>
      <c r="AK80" s="554"/>
      <c r="AL80" s="554"/>
      <c r="AM80" s="554"/>
      <c r="AN80" s="554"/>
      <c r="AO80" s="554"/>
      <c r="AP80" s="554"/>
      <c r="AQ80" s="554"/>
      <c r="AR80" s="554"/>
      <c r="AS80" s="554"/>
      <c r="AT80" s="555"/>
      <c r="AU80" s="556"/>
      <c r="AV80" s="556"/>
      <c r="AW80" s="556"/>
      <c r="AX80" s="556"/>
      <c r="AY80" s="556"/>
      <c r="AZ80" s="556"/>
      <c r="BA80" s="556"/>
      <c r="BB80" s="556"/>
      <c r="BC80" s="556"/>
      <c r="BD80" s="556"/>
      <c r="BE80" s="556"/>
      <c r="BF80" s="556"/>
      <c r="BG80" s="556"/>
      <c r="BH80" s="556"/>
      <c r="BI80" s="556"/>
      <c r="BJ80" s="556"/>
      <c r="BK80" s="556"/>
      <c r="BL80" s="556"/>
      <c r="BM80" s="556"/>
      <c r="BN80" s="556"/>
      <c r="BO80" s="557"/>
    </row>
    <row r="81" s="247" customFormat="true" ht="15" hidden="false" customHeight="true" outlineLevel="0" collapsed="false">
      <c r="B81" s="564"/>
      <c r="C81" s="570" t="s">
        <v>50</v>
      </c>
      <c r="D81" s="167" t="n">
        <f aca="false">D163+Y163+AU163</f>
        <v>3945</v>
      </c>
      <c r="E81" s="584" t="n">
        <f aca="false">D81/$X81</f>
        <v>0.0119833417879936</v>
      </c>
      <c r="F81" s="60" t="n">
        <f aca="false">F163+AA163+AT163+AW163</f>
        <v>219444</v>
      </c>
      <c r="G81" s="584" t="n">
        <f aca="false">F81/$X81</f>
        <v>0.666583638865516</v>
      </c>
      <c r="H81" s="209" t="n">
        <f aca="false">H163+AC163+BA163+BI163+BC163+BJ163</f>
        <v>30504</v>
      </c>
      <c r="I81" s="584" t="n">
        <f aca="false">H81/$X81</f>
        <v>0.0926590260838925</v>
      </c>
      <c r="J81" s="60" t="n">
        <f aca="false">J163+AE163+BL163</f>
        <v>24387</v>
      </c>
      <c r="K81" s="584" t="n">
        <f aca="false">J81/$X81</f>
        <v>0.07407801170692</v>
      </c>
      <c r="L81" s="60" t="n">
        <f aca="false">L163+AG163+AY163+BE163</f>
        <v>12197</v>
      </c>
      <c r="M81" s="584" t="n">
        <f aca="false">L81/$X81</f>
        <v>0.0370496374621439</v>
      </c>
      <c r="N81" s="60" t="n">
        <f aca="false">N163+AI163+BG163</f>
        <v>992</v>
      </c>
      <c r="O81" s="584" t="n">
        <f aca="false">N81/$X81</f>
        <v>0.0030133016612648</v>
      </c>
      <c r="P81" s="60" t="n">
        <f aca="false">P163+AK163</f>
        <v>1</v>
      </c>
      <c r="Q81" s="594" t="n">
        <f aca="false">P81/$X81</f>
        <v>3.03760248111371E-006</v>
      </c>
      <c r="R81" s="60" t="n">
        <f aca="false">R163+AM163</f>
        <v>1452</v>
      </c>
      <c r="S81" s="584" t="n">
        <f aca="false">R81/$X81</f>
        <v>0.0044105988025771</v>
      </c>
      <c r="T81" s="60" t="n">
        <f aca="false">T163+AO163</f>
        <v>0</v>
      </c>
      <c r="U81" s="584" t="n">
        <f aca="false">T81/$X81</f>
        <v>0</v>
      </c>
      <c r="V81" s="61" t="n">
        <f aca="false">V163+AQ163+BN163</f>
        <v>36285</v>
      </c>
      <c r="W81" s="585" t="n">
        <f aca="false">V81/$X81</f>
        <v>0.110219406027211</v>
      </c>
      <c r="X81" s="62" t="n">
        <f aca="false">D81+F81+H81+J81+L81+N81+P81+R81+T81+V81</f>
        <v>329207</v>
      </c>
      <c r="Y81" s="568" t="n">
        <f aca="false">O81+Q81+U81</f>
        <v>0.00301633926374591</v>
      </c>
      <c r="Z81" s="569"/>
      <c r="AA81" s="554"/>
      <c r="AB81" s="554"/>
      <c r="AC81" s="554"/>
      <c r="AD81" s="554"/>
      <c r="AE81" s="554"/>
      <c r="AF81" s="554"/>
      <c r="AG81" s="554"/>
      <c r="AH81" s="554"/>
      <c r="AI81" s="554"/>
      <c r="AJ81" s="554"/>
      <c r="AK81" s="554"/>
      <c r="AL81" s="554"/>
      <c r="AM81" s="554"/>
      <c r="AN81" s="554"/>
      <c r="AO81" s="554"/>
      <c r="AP81" s="554"/>
      <c r="AQ81" s="554"/>
      <c r="AR81" s="554"/>
      <c r="AS81" s="554"/>
      <c r="AT81" s="555"/>
      <c r="AU81" s="556"/>
      <c r="AV81" s="556"/>
      <c r="AW81" s="556"/>
      <c r="AX81" s="556"/>
      <c r="AY81" s="556"/>
      <c r="AZ81" s="556"/>
      <c r="BA81" s="556"/>
      <c r="BB81" s="556"/>
      <c r="BC81" s="556"/>
      <c r="BD81" s="556"/>
      <c r="BE81" s="556"/>
      <c r="BF81" s="556"/>
      <c r="BG81" s="556"/>
      <c r="BH81" s="556"/>
      <c r="BI81" s="556"/>
      <c r="BJ81" s="556"/>
      <c r="BK81" s="556"/>
      <c r="BL81" s="556"/>
      <c r="BM81" s="556"/>
      <c r="BN81" s="556"/>
      <c r="BO81" s="557"/>
    </row>
    <row r="82" s="247" customFormat="true" ht="15" hidden="false" customHeight="true" outlineLevel="0" collapsed="false">
      <c r="B82" s="564"/>
      <c r="C82" s="570" t="s">
        <v>51</v>
      </c>
      <c r="D82" s="167" t="n">
        <f aca="false">D164+Y164+AU164</f>
        <v>3633</v>
      </c>
      <c r="E82" s="584" t="n">
        <f aca="false">D82/$X82</f>
        <v>0.0115461990980426</v>
      </c>
      <c r="F82" s="60" t="n">
        <f aca="false">F164+AA164+AT164+AW164</f>
        <v>209950</v>
      </c>
      <c r="G82" s="584" t="n">
        <f aca="false">F82/$X82</f>
        <v>0.667251445261228</v>
      </c>
      <c r="H82" s="209" t="n">
        <f aca="false">H164+AC164+BA164+BI164+BC164+BJ164</f>
        <v>28989</v>
      </c>
      <c r="I82" s="584" t="n">
        <f aca="false">H82/$X82</f>
        <v>0.0921312319441664</v>
      </c>
      <c r="J82" s="60" t="n">
        <f aca="false">J164+AE164+BL164</f>
        <v>24481</v>
      </c>
      <c r="K82" s="584" t="n">
        <f aca="false">J82/$X82</f>
        <v>0.0778041563774237</v>
      </c>
      <c r="L82" s="60" t="n">
        <f aca="false">L164+AG164+AY164+BE164</f>
        <v>11845</v>
      </c>
      <c r="M82" s="584" t="n">
        <f aca="false">L82/$X82</f>
        <v>0.0376451220248594</v>
      </c>
      <c r="N82" s="60" t="n">
        <f aca="false">N164+AI164+BG164</f>
        <v>1070</v>
      </c>
      <c r="O82" s="584" t="n">
        <f aca="false">N82/$X82</f>
        <v>0.0034006146531532</v>
      </c>
      <c r="P82" s="60" t="n">
        <f aca="false">P164+AK164</f>
        <v>0</v>
      </c>
      <c r="Q82" s="584" t="n">
        <f aca="false">P82/$X82</f>
        <v>0</v>
      </c>
      <c r="R82" s="60" t="n">
        <f aca="false">R164+AM164</f>
        <v>1322</v>
      </c>
      <c r="S82" s="584" t="n">
        <f aca="false">R82/$X82</f>
        <v>0.00420150707613881</v>
      </c>
      <c r="T82" s="60" t="n">
        <f aca="false">T164+AO164</f>
        <v>0</v>
      </c>
      <c r="U82" s="584" t="n">
        <f aca="false">T82/$X82</f>
        <v>0</v>
      </c>
      <c r="V82" s="61" t="n">
        <f aca="false">V164+AQ164+BN164</f>
        <v>33359</v>
      </c>
      <c r="W82" s="585" t="n">
        <f aca="false">V82/$X82</f>
        <v>0.106019723564988</v>
      </c>
      <c r="X82" s="62" t="n">
        <f aca="false">D82+F82+H82+J82+L82+N82+P82+R82+T82+V82</f>
        <v>314649</v>
      </c>
      <c r="Y82" s="568" t="n">
        <f aca="false">O82+Q82+U82</f>
        <v>0.0034006146531532</v>
      </c>
      <c r="Z82" s="569"/>
      <c r="AA82" s="554"/>
      <c r="AB82" s="554"/>
      <c r="AC82" s="554"/>
      <c r="AD82" s="554"/>
      <c r="AE82" s="554"/>
      <c r="AF82" s="554"/>
      <c r="AG82" s="554"/>
      <c r="AH82" s="554"/>
      <c r="AI82" s="554"/>
      <c r="AJ82" s="554"/>
      <c r="AK82" s="554"/>
      <c r="AL82" s="554"/>
      <c r="AM82" s="554"/>
      <c r="AN82" s="554"/>
      <c r="AO82" s="554"/>
      <c r="AP82" s="554"/>
      <c r="AQ82" s="554"/>
      <c r="AR82" s="554"/>
      <c r="AS82" s="554"/>
      <c r="AT82" s="555"/>
      <c r="AU82" s="556"/>
      <c r="AV82" s="556"/>
      <c r="AW82" s="556"/>
      <c r="AX82" s="556"/>
      <c r="AY82" s="556"/>
      <c r="AZ82" s="556"/>
      <c r="BA82" s="556"/>
      <c r="BB82" s="556"/>
      <c r="BC82" s="556"/>
      <c r="BD82" s="556"/>
      <c r="BE82" s="556"/>
      <c r="BF82" s="556"/>
      <c r="BG82" s="556"/>
      <c r="BH82" s="556"/>
      <c r="BI82" s="556"/>
      <c r="BJ82" s="556"/>
      <c r="BK82" s="556"/>
      <c r="BL82" s="556"/>
      <c r="BM82" s="556"/>
      <c r="BN82" s="556"/>
      <c r="BO82" s="557"/>
    </row>
    <row r="83" s="247" customFormat="true" ht="15" hidden="false" customHeight="true" outlineLevel="0" collapsed="false">
      <c r="B83" s="564"/>
      <c r="C83" s="595" t="s">
        <v>52</v>
      </c>
      <c r="D83" s="172" t="n">
        <f aca="false">D165+Y165+AU165</f>
        <v>3308</v>
      </c>
      <c r="E83" s="587" t="n">
        <f aca="false">D83/$X83</f>
        <v>0.0129690905954491</v>
      </c>
      <c r="F83" s="69" t="n">
        <f aca="false">F165+AA165+AT165+AW165</f>
        <v>175856</v>
      </c>
      <c r="G83" s="587" t="n">
        <f aca="false">F83/$X83</f>
        <v>0.689447519877052</v>
      </c>
      <c r="H83" s="209" t="n">
        <f aca="false">H165+AC165+BA165+BI165+BC165+BJ165</f>
        <v>22092</v>
      </c>
      <c r="I83" s="587" t="n">
        <f aca="false">H83/$X83</f>
        <v>0.0866121975316386</v>
      </c>
      <c r="J83" s="69" t="n">
        <f aca="false">J165+AE165+BL165</f>
        <v>15167</v>
      </c>
      <c r="K83" s="587" t="n">
        <f aca="false">J83/$X83</f>
        <v>0.0594625746859661</v>
      </c>
      <c r="L83" s="69" t="n">
        <f aca="false">L165+AG165+AY165+BE165</f>
        <v>8818</v>
      </c>
      <c r="M83" s="587" t="n">
        <f aca="false">L83/$X83</f>
        <v>0.0345711731773488</v>
      </c>
      <c r="N83" s="69" t="n">
        <f aca="false">N165+AI165+BG165</f>
        <v>657</v>
      </c>
      <c r="O83" s="587" t="n">
        <f aca="false">N83/$X83</f>
        <v>0.00257578371257861</v>
      </c>
      <c r="P83" s="69" t="n">
        <f aca="false">P165+AK165</f>
        <v>0</v>
      </c>
      <c r="Q83" s="587" t="n">
        <f aca="false">P83/$X83</f>
        <v>0</v>
      </c>
      <c r="R83" s="69" t="n">
        <f aca="false">R165+AM165</f>
        <v>992</v>
      </c>
      <c r="S83" s="587" t="n">
        <f aca="false">R83/$X83</f>
        <v>0.00388915896937287</v>
      </c>
      <c r="T83" s="69" t="n">
        <f aca="false">T165+AO165</f>
        <v>0</v>
      </c>
      <c r="U83" s="587" t="n">
        <f aca="false">T83/$X83</f>
        <v>0</v>
      </c>
      <c r="V83" s="70" t="n">
        <f aca="false">V165+AQ165+BN165</f>
        <v>28178</v>
      </c>
      <c r="W83" s="588" t="n">
        <f aca="false">V83/$X83</f>
        <v>0.110472501450594</v>
      </c>
      <c r="X83" s="71" t="n">
        <f aca="false">D83+F83+H83+J83+L83+N83+P83+R83+T83+V83</f>
        <v>255068</v>
      </c>
      <c r="Y83" s="568" t="n">
        <f aca="false">O83+Q83+U83</f>
        <v>0.00257578371257861</v>
      </c>
      <c r="Z83" s="569"/>
      <c r="AA83" s="554"/>
      <c r="AB83" s="554"/>
      <c r="AC83" s="554"/>
      <c r="AD83" s="554"/>
      <c r="AE83" s="554"/>
      <c r="AF83" s="554"/>
      <c r="AG83" s="554"/>
      <c r="AH83" s="554"/>
      <c r="AI83" s="554"/>
      <c r="AJ83" s="554"/>
      <c r="AK83" s="554"/>
      <c r="AL83" s="554"/>
      <c r="AM83" s="554"/>
      <c r="AN83" s="554"/>
      <c r="AO83" s="554"/>
      <c r="AP83" s="554"/>
      <c r="AQ83" s="554"/>
      <c r="AR83" s="554"/>
      <c r="AS83" s="554"/>
      <c r="AT83" s="555"/>
      <c r="AU83" s="556"/>
      <c r="AV83" s="556"/>
      <c r="AW83" s="556"/>
      <c r="AX83" s="556"/>
      <c r="AY83" s="556"/>
      <c r="AZ83" s="556"/>
      <c r="BA83" s="556"/>
      <c r="BB83" s="556"/>
      <c r="BC83" s="556"/>
      <c r="BD83" s="556"/>
      <c r="BE83" s="556"/>
      <c r="BF83" s="556"/>
      <c r="BG83" s="556"/>
      <c r="BH83" s="556"/>
      <c r="BI83" s="556"/>
      <c r="BJ83" s="556"/>
      <c r="BK83" s="556"/>
      <c r="BL83" s="556"/>
      <c r="BM83" s="556"/>
      <c r="BN83" s="556"/>
      <c r="BO83" s="557"/>
    </row>
    <row r="84" s="247" customFormat="true" ht="15" hidden="false" customHeight="true" outlineLevel="0" collapsed="false">
      <c r="B84" s="574" t="s">
        <v>142</v>
      </c>
      <c r="C84" s="574"/>
      <c r="D84" s="178" t="n">
        <f aca="false">D166+Y166+AU166</f>
        <v>41395</v>
      </c>
      <c r="E84" s="589" t="n">
        <f aca="false">D84/$X84</f>
        <v>0.0134148605998463</v>
      </c>
      <c r="F84" s="81" t="n">
        <f aca="false">F166+AA166+AT166+AW166</f>
        <v>2115154</v>
      </c>
      <c r="G84" s="589" t="n">
        <f aca="false">F84/$X84</f>
        <v>0.685457085570899</v>
      </c>
      <c r="H84" s="81" t="n">
        <f aca="false">H166+AC166+BA166+BI166+BC166+BJ166</f>
        <v>293592</v>
      </c>
      <c r="I84" s="589" t="n">
        <f aca="false">H84/$X84</f>
        <v>0.0951442385126243</v>
      </c>
      <c r="J84" s="81" t="n">
        <f aca="false">J166+AE166+BL166</f>
        <v>186007</v>
      </c>
      <c r="K84" s="589" t="n">
        <f aca="false">J84/$X84</f>
        <v>0.0602792118757245</v>
      </c>
      <c r="L84" s="81" t="n">
        <f aca="false">L166+AG166+AY166+BE166</f>
        <v>105077</v>
      </c>
      <c r="M84" s="589" t="n">
        <f aca="false">L84/$X84</f>
        <v>0.0340522601099179</v>
      </c>
      <c r="N84" s="81" t="n">
        <f aca="false">N166+AI166+BG166</f>
        <v>8732</v>
      </c>
      <c r="O84" s="589" t="n">
        <f aca="false">N84/$X84</f>
        <v>0.00282977564338345</v>
      </c>
      <c r="P84" s="81" t="n">
        <f aca="false">P166+AK166</f>
        <v>1</v>
      </c>
      <c r="Q84" s="596" t="n">
        <f aca="false">P84/$X84</f>
        <v>3.24069588110794E-007</v>
      </c>
      <c r="R84" s="81" t="n">
        <f aca="false">R166+AM166</f>
        <v>10535</v>
      </c>
      <c r="S84" s="589" t="n">
        <f aca="false">R84/$X84</f>
        <v>0.00341407311074722</v>
      </c>
      <c r="T84" s="81" t="n">
        <f aca="false">T166+AO166</f>
        <v>67</v>
      </c>
      <c r="U84" s="590" t="n">
        <f aca="false">T84/$X84</f>
        <v>2.17126624034232E-005</v>
      </c>
      <c r="V84" s="82" t="n">
        <f aca="false">V166+AQ166+BN166</f>
        <v>325197</v>
      </c>
      <c r="W84" s="591" t="n">
        <f aca="false">V84/$X84</f>
        <v>0.105386457844866</v>
      </c>
      <c r="X84" s="80" t="n">
        <f aca="false">D84+F84+H84+J84+L84+N84+P84+R84+T84+V84</f>
        <v>3085757</v>
      </c>
      <c r="Y84" s="568" t="n">
        <f aca="false">O84+Q84+U84</f>
        <v>0.00285181237537499</v>
      </c>
      <c r="Z84" s="569"/>
      <c r="AA84" s="554"/>
      <c r="AB84" s="554"/>
      <c r="AC84" s="554"/>
      <c r="AD84" s="554"/>
      <c r="AE84" s="554"/>
      <c r="AF84" s="554"/>
      <c r="AG84" s="554"/>
      <c r="AH84" s="554"/>
      <c r="AI84" s="554"/>
      <c r="AJ84" s="554"/>
      <c r="AK84" s="554"/>
      <c r="AL84" s="554"/>
      <c r="AM84" s="554"/>
      <c r="AN84" s="554"/>
      <c r="AO84" s="554"/>
      <c r="AP84" s="554"/>
      <c r="AQ84" s="554"/>
      <c r="AR84" s="554"/>
      <c r="AS84" s="554"/>
      <c r="AT84" s="555"/>
      <c r="AU84" s="556"/>
      <c r="AV84" s="556"/>
      <c r="AW84" s="556"/>
      <c r="AX84" s="556"/>
      <c r="AY84" s="556"/>
      <c r="AZ84" s="556"/>
      <c r="BA84" s="556"/>
      <c r="BB84" s="556"/>
      <c r="BC84" s="556"/>
      <c r="BD84" s="556"/>
      <c r="BE84" s="556"/>
      <c r="BF84" s="556"/>
      <c r="BG84" s="556"/>
      <c r="BH84" s="556"/>
      <c r="BI84" s="556"/>
      <c r="BJ84" s="556"/>
      <c r="BK84" s="556"/>
      <c r="BL84" s="556"/>
      <c r="BM84" s="556"/>
      <c r="BN84" s="556"/>
      <c r="BO84" s="557"/>
    </row>
    <row r="85" s="247" customFormat="true" ht="21.75" hidden="false" customHeight="false" outlineLevel="0" collapsed="false">
      <c r="B85" s="597"/>
      <c r="C85" s="597"/>
      <c r="D85" s="554"/>
      <c r="E85" s="598"/>
      <c r="F85" s="554"/>
      <c r="G85" s="554"/>
      <c r="H85" s="554"/>
      <c r="I85" s="554"/>
      <c r="J85" s="554"/>
      <c r="K85" s="554"/>
      <c r="L85" s="554"/>
      <c r="M85" s="554"/>
      <c r="N85" s="554"/>
      <c r="O85" s="554"/>
      <c r="P85" s="554"/>
      <c r="Q85" s="554"/>
      <c r="R85" s="554"/>
      <c r="S85" s="554"/>
      <c r="T85" s="554"/>
      <c r="U85" s="554"/>
      <c r="V85" s="554"/>
      <c r="W85" s="554"/>
      <c r="X85" s="554"/>
      <c r="Y85" s="554"/>
      <c r="Z85" s="554"/>
      <c r="AA85" s="554"/>
      <c r="AB85" s="554"/>
      <c r="AC85" s="554"/>
      <c r="AD85" s="554"/>
      <c r="AE85" s="554"/>
      <c r="AF85" s="554"/>
      <c r="AG85" s="554"/>
      <c r="AH85" s="554"/>
      <c r="AI85" s="554"/>
      <c r="AJ85" s="554"/>
      <c r="AK85" s="554"/>
      <c r="AL85" s="554"/>
      <c r="AM85" s="554"/>
      <c r="AN85" s="554"/>
      <c r="AO85" s="554"/>
      <c r="AP85" s="554"/>
      <c r="AQ85" s="554"/>
      <c r="AR85" s="554"/>
      <c r="AS85" s="554"/>
      <c r="AT85" s="555"/>
      <c r="AU85" s="556"/>
      <c r="AV85" s="556"/>
      <c r="AW85" s="556"/>
      <c r="AX85" s="556"/>
      <c r="AY85" s="556"/>
      <c r="AZ85" s="556"/>
      <c r="BA85" s="556"/>
      <c r="BB85" s="556"/>
      <c r="BC85" s="556"/>
      <c r="BD85" s="556"/>
      <c r="BE85" s="599"/>
      <c r="BF85" s="599"/>
      <c r="BG85" s="599"/>
      <c r="BH85" s="599"/>
      <c r="BI85" s="599"/>
      <c r="BJ85" s="599"/>
      <c r="BK85" s="599"/>
      <c r="BL85" s="599"/>
      <c r="BM85" s="599"/>
      <c r="BN85" s="599"/>
      <c r="BO85" s="600"/>
      <c r="BP85" s="601"/>
    </row>
    <row r="86" customFormat="false" ht="17.25" hidden="false" customHeight="true" outlineLevel="0" collapsed="false">
      <c r="B86" s="602" t="s">
        <v>141</v>
      </c>
      <c r="C86" s="552" t="s">
        <v>17</v>
      </c>
      <c r="D86" s="603" t="s">
        <v>28</v>
      </c>
      <c r="E86" s="603"/>
      <c r="F86" s="603"/>
      <c r="G86" s="603"/>
      <c r="H86" s="603"/>
      <c r="I86" s="603"/>
      <c r="J86" s="603"/>
      <c r="K86" s="603"/>
      <c r="L86" s="603"/>
      <c r="M86" s="603"/>
      <c r="N86" s="603"/>
      <c r="O86" s="603"/>
      <c r="P86" s="603"/>
      <c r="Q86" s="603"/>
      <c r="R86" s="603"/>
      <c r="S86" s="603"/>
      <c r="T86" s="603"/>
      <c r="U86" s="603"/>
      <c r="V86" s="603"/>
      <c r="W86" s="603"/>
      <c r="X86" s="603"/>
      <c r="Y86" s="603" t="s">
        <v>24</v>
      </c>
      <c r="Z86" s="603"/>
      <c r="AA86" s="603"/>
      <c r="AB86" s="603"/>
      <c r="AC86" s="603"/>
      <c r="AD86" s="603"/>
      <c r="AE86" s="603"/>
      <c r="AF86" s="603"/>
      <c r="AG86" s="603"/>
      <c r="AH86" s="603"/>
      <c r="AI86" s="603"/>
      <c r="AJ86" s="603"/>
      <c r="AK86" s="603"/>
      <c r="AL86" s="603"/>
      <c r="AM86" s="603"/>
      <c r="AN86" s="603"/>
      <c r="AO86" s="603"/>
      <c r="AP86" s="603"/>
      <c r="AQ86" s="603"/>
      <c r="AR86" s="603"/>
      <c r="AS86" s="603"/>
      <c r="AT86" s="604" t="s">
        <v>158</v>
      </c>
      <c r="AU86" s="605" t="s">
        <v>53</v>
      </c>
      <c r="AV86" s="605"/>
      <c r="AW86" s="605"/>
      <c r="AX86" s="605"/>
      <c r="AY86" s="605"/>
      <c r="AZ86" s="605"/>
      <c r="BA86" s="605"/>
      <c r="BB86" s="605"/>
      <c r="BC86" s="605"/>
      <c r="BD86" s="605"/>
      <c r="BE86" s="606" t="s">
        <v>20</v>
      </c>
      <c r="BF86" s="606"/>
      <c r="BG86" s="606"/>
      <c r="BH86" s="606"/>
      <c r="BI86" s="606"/>
      <c r="BJ86" s="606"/>
      <c r="BK86" s="606"/>
      <c r="BL86" s="606"/>
      <c r="BM86" s="606"/>
      <c r="BN86" s="606"/>
      <c r="BO86" s="606"/>
      <c r="BP86" s="606"/>
    </row>
    <row r="87" customFormat="false" ht="16.5" hidden="false" customHeight="true" outlineLevel="0" collapsed="false">
      <c r="B87" s="602"/>
      <c r="C87" s="552"/>
      <c r="D87" s="603"/>
      <c r="E87" s="603"/>
      <c r="F87" s="603"/>
      <c r="G87" s="603"/>
      <c r="H87" s="603"/>
      <c r="I87" s="603"/>
      <c r="J87" s="603"/>
      <c r="K87" s="603"/>
      <c r="L87" s="603"/>
      <c r="M87" s="603"/>
      <c r="N87" s="603"/>
      <c r="O87" s="603"/>
      <c r="P87" s="603"/>
      <c r="Q87" s="603"/>
      <c r="R87" s="603"/>
      <c r="S87" s="603"/>
      <c r="T87" s="603"/>
      <c r="U87" s="603"/>
      <c r="V87" s="603"/>
      <c r="W87" s="603"/>
      <c r="X87" s="603"/>
      <c r="Y87" s="603"/>
      <c r="Z87" s="603"/>
      <c r="AA87" s="603"/>
      <c r="AB87" s="603"/>
      <c r="AC87" s="603"/>
      <c r="AD87" s="603"/>
      <c r="AE87" s="603"/>
      <c r="AF87" s="603"/>
      <c r="AG87" s="603"/>
      <c r="AH87" s="603"/>
      <c r="AI87" s="603"/>
      <c r="AJ87" s="603"/>
      <c r="AK87" s="603"/>
      <c r="AL87" s="603"/>
      <c r="AM87" s="603"/>
      <c r="AN87" s="603"/>
      <c r="AO87" s="603"/>
      <c r="AP87" s="603"/>
      <c r="AQ87" s="603"/>
      <c r="AR87" s="603"/>
      <c r="AS87" s="603"/>
      <c r="AT87" s="604"/>
      <c r="AU87" s="607" t="s">
        <v>56</v>
      </c>
      <c r="AV87" s="607"/>
      <c r="AW87" s="608" t="s">
        <v>55</v>
      </c>
      <c r="AX87" s="608"/>
      <c r="AY87" s="608"/>
      <c r="AZ87" s="608"/>
      <c r="BA87" s="608" t="s">
        <v>54</v>
      </c>
      <c r="BB87" s="608"/>
      <c r="BC87" s="609" t="s">
        <v>159</v>
      </c>
      <c r="BD87" s="223" t="s">
        <v>22</v>
      </c>
      <c r="BE87" s="610" t="s">
        <v>160</v>
      </c>
      <c r="BF87" s="610"/>
      <c r="BG87" s="610"/>
      <c r="BH87" s="610"/>
      <c r="BI87" s="608" t="s">
        <v>161</v>
      </c>
      <c r="BJ87" s="609" t="s">
        <v>60</v>
      </c>
      <c r="BK87" s="611" t="s">
        <v>150</v>
      </c>
      <c r="BL87" s="612" t="s">
        <v>162</v>
      </c>
      <c r="BM87" s="612"/>
      <c r="BN87" s="612" t="s">
        <v>58</v>
      </c>
      <c r="BO87" s="612"/>
      <c r="BP87" s="613" t="s">
        <v>22</v>
      </c>
    </row>
    <row r="88" customFormat="false" ht="18" hidden="false" customHeight="true" outlineLevel="0" collapsed="false">
      <c r="B88" s="602"/>
      <c r="C88" s="552"/>
      <c r="D88" s="559" t="s">
        <v>147</v>
      </c>
      <c r="E88" s="559" t="s">
        <v>148</v>
      </c>
      <c r="F88" s="560" t="s">
        <v>32</v>
      </c>
      <c r="G88" s="560" t="s">
        <v>163</v>
      </c>
      <c r="H88" s="560" t="s">
        <v>33</v>
      </c>
      <c r="I88" s="560" t="s">
        <v>150</v>
      </c>
      <c r="J88" s="560" t="s">
        <v>34</v>
      </c>
      <c r="K88" s="560" t="s">
        <v>151</v>
      </c>
      <c r="L88" s="560" t="s">
        <v>35</v>
      </c>
      <c r="M88" s="560" t="s">
        <v>152</v>
      </c>
      <c r="N88" s="560" t="s">
        <v>36</v>
      </c>
      <c r="O88" s="560" t="s">
        <v>153</v>
      </c>
      <c r="P88" s="560" t="s">
        <v>37</v>
      </c>
      <c r="Q88" s="560" t="s">
        <v>154</v>
      </c>
      <c r="R88" s="560" t="s">
        <v>38</v>
      </c>
      <c r="S88" s="560" t="s">
        <v>155</v>
      </c>
      <c r="T88" s="560" t="s">
        <v>39</v>
      </c>
      <c r="U88" s="560" t="s">
        <v>164</v>
      </c>
      <c r="V88" s="560" t="s">
        <v>40</v>
      </c>
      <c r="W88" s="561" t="s">
        <v>157</v>
      </c>
      <c r="X88" s="614" t="s">
        <v>22</v>
      </c>
      <c r="Y88" s="559" t="s">
        <v>147</v>
      </c>
      <c r="Z88" s="559" t="s">
        <v>148</v>
      </c>
      <c r="AA88" s="560" t="s">
        <v>32</v>
      </c>
      <c r="AB88" s="560" t="s">
        <v>163</v>
      </c>
      <c r="AC88" s="560" t="s">
        <v>33</v>
      </c>
      <c r="AD88" s="560" t="s">
        <v>150</v>
      </c>
      <c r="AE88" s="560" t="s">
        <v>34</v>
      </c>
      <c r="AF88" s="560" t="s">
        <v>151</v>
      </c>
      <c r="AG88" s="560" t="s">
        <v>35</v>
      </c>
      <c r="AH88" s="560" t="s">
        <v>152</v>
      </c>
      <c r="AI88" s="560" t="s">
        <v>36</v>
      </c>
      <c r="AJ88" s="560" t="s">
        <v>153</v>
      </c>
      <c r="AK88" s="560" t="s">
        <v>37</v>
      </c>
      <c r="AL88" s="560" t="s">
        <v>154</v>
      </c>
      <c r="AM88" s="560" t="s">
        <v>38</v>
      </c>
      <c r="AN88" s="560" t="s">
        <v>155</v>
      </c>
      <c r="AO88" s="560" t="s">
        <v>39</v>
      </c>
      <c r="AP88" s="560" t="s">
        <v>164</v>
      </c>
      <c r="AQ88" s="560" t="s">
        <v>40</v>
      </c>
      <c r="AR88" s="561" t="s">
        <v>157</v>
      </c>
      <c r="AS88" s="37" t="s">
        <v>22</v>
      </c>
      <c r="AT88" s="615" t="s">
        <v>32</v>
      </c>
      <c r="AU88" s="616" t="s">
        <v>31</v>
      </c>
      <c r="AV88" s="617" t="s">
        <v>148</v>
      </c>
      <c r="AW88" s="617" t="s">
        <v>32</v>
      </c>
      <c r="AX88" s="617" t="s">
        <v>163</v>
      </c>
      <c r="AY88" s="617" t="s">
        <v>35</v>
      </c>
      <c r="AZ88" s="617" t="s">
        <v>165</v>
      </c>
      <c r="BA88" s="617" t="s">
        <v>33</v>
      </c>
      <c r="BB88" s="617" t="s">
        <v>150</v>
      </c>
      <c r="BC88" s="618" t="s">
        <v>33</v>
      </c>
      <c r="BD88" s="223"/>
      <c r="BE88" s="619" t="s">
        <v>35</v>
      </c>
      <c r="BF88" s="617" t="s">
        <v>152</v>
      </c>
      <c r="BG88" s="617" t="s">
        <v>36</v>
      </c>
      <c r="BH88" s="617" t="s">
        <v>153</v>
      </c>
      <c r="BI88" s="617" t="s">
        <v>33</v>
      </c>
      <c r="BJ88" s="618" t="s">
        <v>33</v>
      </c>
      <c r="BK88" s="611"/>
      <c r="BL88" s="618" t="s">
        <v>34</v>
      </c>
      <c r="BM88" s="620" t="s">
        <v>151</v>
      </c>
      <c r="BN88" s="618" t="s">
        <v>40</v>
      </c>
      <c r="BO88" s="620" t="s">
        <v>157</v>
      </c>
      <c r="BP88" s="613"/>
    </row>
    <row r="89" customFormat="false" ht="15" hidden="false" customHeight="true" outlineLevel="0" collapsed="false">
      <c r="B89" s="564" t="n">
        <v>2014</v>
      </c>
      <c r="C89" s="621" t="s">
        <v>41</v>
      </c>
      <c r="D89" s="48" t="n">
        <v>2523</v>
      </c>
      <c r="E89" s="188" t="n">
        <f aca="false">D89/$X89</f>
        <v>0.0155044952589306</v>
      </c>
      <c r="F89" s="209" t="n">
        <v>119727</v>
      </c>
      <c r="G89" s="188" t="n">
        <f aca="false">F89/$X89</f>
        <v>0.735753747073319</v>
      </c>
      <c r="H89" s="209" t="n">
        <v>20108</v>
      </c>
      <c r="I89" s="188" t="n">
        <f aca="false">H89/$X89</f>
        <v>0.123568922182551</v>
      </c>
      <c r="J89" s="209" t="n">
        <v>9419</v>
      </c>
      <c r="K89" s="188" t="n">
        <f aca="false">J89/$X89</f>
        <v>0.0578822199143351</v>
      </c>
      <c r="L89" s="209" t="n">
        <v>7741</v>
      </c>
      <c r="M89" s="188" t="n">
        <f aca="false">L89/$X89</f>
        <v>0.0475704707884985</v>
      </c>
      <c r="N89" s="209" t="n">
        <v>762</v>
      </c>
      <c r="O89" s="188" t="n">
        <f aca="false">N89/$X89</f>
        <v>0.00468268941232862</v>
      </c>
      <c r="P89" s="209" t="n">
        <v>0</v>
      </c>
      <c r="Q89" s="188" t="n">
        <f aca="false">P89/$X89</f>
        <v>0</v>
      </c>
      <c r="R89" s="209" t="n">
        <v>841</v>
      </c>
      <c r="S89" s="188" t="n">
        <f aca="false">R89/$X89</f>
        <v>0.0051681650863102</v>
      </c>
      <c r="T89" s="209" t="n">
        <v>0</v>
      </c>
      <c r="U89" s="188" t="n">
        <f aca="false">T89/$X89</f>
        <v>0</v>
      </c>
      <c r="V89" s="209" t="n">
        <v>1606</v>
      </c>
      <c r="W89" s="566" t="n">
        <f aca="false">V89/$X89</f>
        <v>0.00986929028372673</v>
      </c>
      <c r="X89" s="622" t="n">
        <f aca="false">D89+F89+H89+J89+L89+N89+P89+R89+T89+V89</f>
        <v>162727</v>
      </c>
      <c r="Y89" s="184" t="n">
        <v>0</v>
      </c>
      <c r="Z89" s="188" t="n">
        <v>0</v>
      </c>
      <c r="AA89" s="209" t="n">
        <v>0</v>
      </c>
      <c r="AB89" s="188" t="n">
        <v>0</v>
      </c>
      <c r="AC89" s="209" t="n">
        <v>0</v>
      </c>
      <c r="AD89" s="188" t="n">
        <v>0</v>
      </c>
      <c r="AE89" s="209" t="n">
        <v>0</v>
      </c>
      <c r="AF89" s="188" t="n">
        <v>0</v>
      </c>
      <c r="AG89" s="209" t="n">
        <v>0</v>
      </c>
      <c r="AH89" s="188" t="n">
        <v>0</v>
      </c>
      <c r="AI89" s="209" t="n">
        <v>0</v>
      </c>
      <c r="AJ89" s="188" t="n">
        <v>0</v>
      </c>
      <c r="AK89" s="209" t="n">
        <v>0</v>
      </c>
      <c r="AL89" s="188" t="n">
        <v>0</v>
      </c>
      <c r="AM89" s="209" t="n">
        <v>0</v>
      </c>
      <c r="AN89" s="188" t="n">
        <v>0</v>
      </c>
      <c r="AO89" s="209" t="n">
        <v>0</v>
      </c>
      <c r="AP89" s="188" t="n">
        <v>0</v>
      </c>
      <c r="AQ89" s="209" t="n">
        <v>0</v>
      </c>
      <c r="AR89" s="188" t="n">
        <v>0</v>
      </c>
      <c r="AS89" s="623" t="n">
        <f aca="false">Y89+AA89+AC89+AE89+AG89+AI89+AK89+AM89+AO89+AQ89</f>
        <v>0</v>
      </c>
      <c r="AT89" s="624" t="n">
        <v>0</v>
      </c>
      <c r="AU89" s="625" t="n">
        <v>472</v>
      </c>
      <c r="AV89" s="626" t="n">
        <f aca="false">AU89/$BD89</f>
        <v>0.0896486229819563</v>
      </c>
      <c r="AW89" s="627" t="n">
        <v>1631</v>
      </c>
      <c r="AX89" s="626" t="n">
        <f aca="false">AW89/$BD89</f>
        <v>0.309781576448243</v>
      </c>
      <c r="AY89" s="627" t="n">
        <v>1032</v>
      </c>
      <c r="AZ89" s="626" t="n">
        <f aca="false">AY89/$BD89</f>
        <v>0.196011396011396</v>
      </c>
      <c r="BA89" s="627" t="n">
        <v>2130</v>
      </c>
      <c r="BB89" s="628" t="n">
        <f aca="false">BA89/$BD89</f>
        <v>0.404558404558405</v>
      </c>
      <c r="BC89" s="629" t="n">
        <v>150</v>
      </c>
      <c r="BD89" s="630" t="n">
        <f aca="false">AU89+AW89+AY89+BA89</f>
        <v>5265</v>
      </c>
      <c r="BE89" s="631" t="n">
        <v>5205</v>
      </c>
      <c r="BF89" s="626" t="n">
        <f aca="false">BE89/$BP89</f>
        <v>0.297394583476174</v>
      </c>
      <c r="BG89" s="627" t="n">
        <v>72</v>
      </c>
      <c r="BH89" s="626" t="n">
        <f aca="false">BG89/$BP89</f>
        <v>0.00411381556393555</v>
      </c>
      <c r="BI89" s="627" t="n">
        <v>336</v>
      </c>
      <c r="BJ89" s="629" t="n">
        <v>0</v>
      </c>
      <c r="BK89" s="632" t="n">
        <f aca="false">(BI89+BC89+BJ89)/$BP89</f>
        <v>0.027768255056565</v>
      </c>
      <c r="BL89" s="629" t="n">
        <v>0</v>
      </c>
      <c r="BM89" s="632" t="n">
        <f aca="false">BL89/BP89</f>
        <v>0</v>
      </c>
      <c r="BN89" s="629" t="n">
        <v>11739</v>
      </c>
      <c r="BO89" s="632" t="n">
        <f aca="false">(BN89)/$BP89</f>
        <v>0.670723345903325</v>
      </c>
      <c r="BP89" s="630" t="n">
        <f aca="false">BE89+BG89+BI89+BC89+BJ89+BN89+BL89</f>
        <v>17502</v>
      </c>
    </row>
    <row r="90" customFormat="false" ht="15" hidden="false" customHeight="true" outlineLevel="0" collapsed="false">
      <c r="B90" s="564"/>
      <c r="C90" s="490" t="s">
        <v>42</v>
      </c>
      <c r="D90" s="57" t="n">
        <v>2789</v>
      </c>
      <c r="E90" s="168" t="n">
        <f aca="false">D90/$X90</f>
        <v>0.0149839093551385</v>
      </c>
      <c r="F90" s="60" t="n">
        <v>133256</v>
      </c>
      <c r="G90" s="168" t="n">
        <f aca="false">F90/$X90</f>
        <v>0.715918187532571</v>
      </c>
      <c r="H90" s="60" t="n">
        <v>22633</v>
      </c>
      <c r="I90" s="168" t="n">
        <f aca="false">H90/$X90</f>
        <v>0.121595848130101</v>
      </c>
      <c r="J90" s="60" t="n">
        <v>16195</v>
      </c>
      <c r="K90" s="168" t="n">
        <f aca="false">J90/$X90</f>
        <v>0.0870076773060124</v>
      </c>
      <c r="L90" s="60" t="n">
        <v>7976</v>
      </c>
      <c r="M90" s="168" t="n">
        <f aca="false">L90/$X90</f>
        <v>0.0428510796043689</v>
      </c>
      <c r="N90" s="60" t="n">
        <v>812</v>
      </c>
      <c r="O90" s="168" t="n">
        <f aca="false">N90/$X90</f>
        <v>0.00436247199583094</v>
      </c>
      <c r="P90" s="60" t="n">
        <v>0</v>
      </c>
      <c r="Q90" s="168" t="n">
        <f aca="false">P90/$X90</f>
        <v>0</v>
      </c>
      <c r="R90" s="60" t="n">
        <v>924</v>
      </c>
      <c r="S90" s="168" t="n">
        <f aca="false">R90/$X90</f>
        <v>0.00496419227111796</v>
      </c>
      <c r="T90" s="60" t="n">
        <v>0</v>
      </c>
      <c r="U90" s="168" t="n">
        <f aca="false">T90/$X90</f>
        <v>0</v>
      </c>
      <c r="V90" s="60" t="n">
        <v>1548</v>
      </c>
      <c r="W90" s="571" t="n">
        <f aca="false">V90/$X90</f>
        <v>0.00831663380485997</v>
      </c>
      <c r="X90" s="633" t="n">
        <f aca="false">D90+F90+H90+J90+L90+N90+P90+R90+T90+V90</f>
        <v>186133</v>
      </c>
      <c r="Y90" s="167" t="n">
        <v>0</v>
      </c>
      <c r="Z90" s="584" t="n">
        <v>0</v>
      </c>
      <c r="AA90" s="60" t="n">
        <v>0</v>
      </c>
      <c r="AB90" s="584" t="n">
        <v>0</v>
      </c>
      <c r="AC90" s="60" t="n">
        <v>0</v>
      </c>
      <c r="AD90" s="584" t="n">
        <v>0</v>
      </c>
      <c r="AE90" s="60" t="n">
        <v>0</v>
      </c>
      <c r="AF90" s="584" t="n">
        <v>0</v>
      </c>
      <c r="AG90" s="60" t="n">
        <v>0</v>
      </c>
      <c r="AH90" s="584" t="n">
        <v>0</v>
      </c>
      <c r="AI90" s="60" t="n">
        <v>0</v>
      </c>
      <c r="AJ90" s="584" t="n">
        <v>0</v>
      </c>
      <c r="AK90" s="60" t="n">
        <v>0</v>
      </c>
      <c r="AL90" s="584" t="n">
        <v>0</v>
      </c>
      <c r="AM90" s="60" t="n">
        <v>0</v>
      </c>
      <c r="AN90" s="584" t="n">
        <v>0</v>
      </c>
      <c r="AO90" s="60" t="n">
        <v>0</v>
      </c>
      <c r="AP90" s="584" t="n">
        <v>0</v>
      </c>
      <c r="AQ90" s="60" t="n">
        <v>0</v>
      </c>
      <c r="AR90" s="584" t="n">
        <v>0</v>
      </c>
      <c r="AS90" s="634" t="n">
        <f aca="false">Y90+AA90+AC90+AE90+AG90+AI90+AK90+AM90+AO90+AQ90</f>
        <v>0</v>
      </c>
      <c r="AT90" s="635" t="n">
        <v>0</v>
      </c>
      <c r="AU90" s="636" t="n">
        <v>465</v>
      </c>
      <c r="AV90" s="637" t="n">
        <f aca="false">AU90/$BD90</f>
        <v>0.0861749444032617</v>
      </c>
      <c r="AW90" s="305" t="n">
        <v>1800</v>
      </c>
      <c r="AX90" s="637" t="n">
        <f aca="false">AW90/$BD90</f>
        <v>0.33358042994811</v>
      </c>
      <c r="AY90" s="305" t="n">
        <v>1008</v>
      </c>
      <c r="AZ90" s="637" t="n">
        <f aca="false">AY90/$BD90</f>
        <v>0.186805040770941</v>
      </c>
      <c r="BA90" s="305" t="n">
        <v>2123</v>
      </c>
      <c r="BB90" s="638" t="n">
        <f aca="false">BA90/$BD90</f>
        <v>0.393439584877687</v>
      </c>
      <c r="BC90" s="639" t="n">
        <v>30</v>
      </c>
      <c r="BD90" s="640" t="n">
        <f aca="false">AU90+AW90+AY90+BA90</f>
        <v>5396</v>
      </c>
      <c r="BE90" s="641" t="n">
        <v>5217</v>
      </c>
      <c r="BF90" s="637" t="n">
        <f aca="false">BE90/$BP90</f>
        <v>0.283470984568572</v>
      </c>
      <c r="BG90" s="305" t="n">
        <v>49</v>
      </c>
      <c r="BH90" s="637" t="n">
        <f aca="false">BG90/$BP90</f>
        <v>0.00266246468159096</v>
      </c>
      <c r="BI90" s="305" t="n">
        <v>734</v>
      </c>
      <c r="BJ90" s="639" t="n">
        <v>0</v>
      </c>
      <c r="BK90" s="642" t="n">
        <f aca="false">(BI90+BC90+BJ90)/$BP90</f>
        <v>0.0415127146272549</v>
      </c>
      <c r="BL90" s="639" t="n">
        <v>0</v>
      </c>
      <c r="BM90" s="642" t="n">
        <f aca="false">BL90/BP90</f>
        <v>0</v>
      </c>
      <c r="BN90" s="639" t="n">
        <v>12374</v>
      </c>
      <c r="BO90" s="642" t="n">
        <f aca="false">(BN90)/$BP90</f>
        <v>0.672353836122582</v>
      </c>
      <c r="BP90" s="640" t="n">
        <f aca="false">BE90+BG90+BI90+BC90+BJ90+BN90+BL90</f>
        <v>18404</v>
      </c>
    </row>
    <row r="91" customFormat="false" ht="15" hidden="false" customHeight="true" outlineLevel="0" collapsed="false">
      <c r="B91" s="564"/>
      <c r="C91" s="490" t="s">
        <v>43</v>
      </c>
      <c r="D91" s="57" t="n">
        <v>2897</v>
      </c>
      <c r="E91" s="168" t="n">
        <f aca="false">D91/$X91</f>
        <v>0.0161153944572389</v>
      </c>
      <c r="F91" s="60" t="n">
        <v>131314</v>
      </c>
      <c r="G91" s="168" t="n">
        <f aca="false">F91/$X91</f>
        <v>0.730471835608513</v>
      </c>
      <c r="H91" s="60" t="n">
        <v>21398</v>
      </c>
      <c r="I91" s="168" t="n">
        <f aca="false">H91/$X91</f>
        <v>0.119032520053848</v>
      </c>
      <c r="J91" s="60" t="n">
        <v>14387</v>
      </c>
      <c r="K91" s="168" t="n">
        <f aca="false">J91/$X91</f>
        <v>0.0800318191426632</v>
      </c>
      <c r="L91" s="60" t="n">
        <v>6867</v>
      </c>
      <c r="M91" s="168" t="n">
        <f aca="false">L91/$X91</f>
        <v>0.0381996595574246</v>
      </c>
      <c r="N91" s="60" t="n">
        <v>668</v>
      </c>
      <c r="O91" s="168" t="n">
        <f aca="false">N91/$X91</f>
        <v>0.00371594183549726</v>
      </c>
      <c r="P91" s="60" t="n">
        <v>0</v>
      </c>
      <c r="Q91" s="168" t="n">
        <f aca="false">P91/$X91</f>
        <v>0</v>
      </c>
      <c r="R91" s="60" t="n">
        <v>854</v>
      </c>
      <c r="S91" s="168" t="n">
        <f aca="false">R91/$X91</f>
        <v>0.00475062025077045</v>
      </c>
      <c r="T91" s="60" t="n">
        <v>0</v>
      </c>
      <c r="U91" s="168" t="n">
        <f aca="false">T91/$X91</f>
        <v>0</v>
      </c>
      <c r="V91" s="60" t="n">
        <v>1381</v>
      </c>
      <c r="W91" s="571" t="n">
        <f aca="false">V91/$X91</f>
        <v>0.00768220909404448</v>
      </c>
      <c r="X91" s="633" t="n">
        <f aca="false">D91+F91+H91+J91+L91+N91+P91+R91+T91+V91</f>
        <v>179766</v>
      </c>
      <c r="Y91" s="167" t="n">
        <v>0</v>
      </c>
      <c r="Z91" s="584" t="n">
        <v>0</v>
      </c>
      <c r="AA91" s="60" t="n">
        <v>0</v>
      </c>
      <c r="AB91" s="584" t="n">
        <v>0</v>
      </c>
      <c r="AC91" s="60" t="n">
        <v>0</v>
      </c>
      <c r="AD91" s="584" t="n">
        <v>0</v>
      </c>
      <c r="AE91" s="60" t="n">
        <v>0</v>
      </c>
      <c r="AF91" s="584" t="n">
        <v>0</v>
      </c>
      <c r="AG91" s="60" t="n">
        <v>0</v>
      </c>
      <c r="AH91" s="584" t="n">
        <v>0</v>
      </c>
      <c r="AI91" s="60" t="n">
        <v>0</v>
      </c>
      <c r="AJ91" s="584" t="n">
        <v>0</v>
      </c>
      <c r="AK91" s="60" t="n">
        <v>0</v>
      </c>
      <c r="AL91" s="584" t="n">
        <v>0</v>
      </c>
      <c r="AM91" s="60" t="n">
        <v>0</v>
      </c>
      <c r="AN91" s="584" t="n">
        <v>0</v>
      </c>
      <c r="AO91" s="60" t="n">
        <v>0</v>
      </c>
      <c r="AP91" s="584" t="n">
        <v>0</v>
      </c>
      <c r="AQ91" s="60" t="n">
        <v>0</v>
      </c>
      <c r="AR91" s="584" t="n">
        <v>0</v>
      </c>
      <c r="AS91" s="634" t="n">
        <f aca="false">Y91+AA91+AC91+AE91+AG91+AI91+AK91+AM91+AO91+AQ91</f>
        <v>0</v>
      </c>
      <c r="AT91" s="635" t="n">
        <v>0</v>
      </c>
      <c r="AU91" s="636" t="n">
        <v>460</v>
      </c>
      <c r="AV91" s="637" t="n">
        <f aca="false">AU91/$BD91</f>
        <v>0.0923138671483042</v>
      </c>
      <c r="AW91" s="305" t="n">
        <v>1614</v>
      </c>
      <c r="AX91" s="637" t="n">
        <f aca="false">AW91/$BD91</f>
        <v>0.323901264298615</v>
      </c>
      <c r="AY91" s="305" t="n">
        <v>952</v>
      </c>
      <c r="AZ91" s="637" t="n">
        <f aca="false">AY91/$BD91</f>
        <v>0.191049568533012</v>
      </c>
      <c r="BA91" s="305" t="n">
        <v>1957</v>
      </c>
      <c r="BB91" s="638" t="n">
        <f aca="false">BA91/$BD91</f>
        <v>0.392735300020068</v>
      </c>
      <c r="BC91" s="639" t="n">
        <v>60</v>
      </c>
      <c r="BD91" s="640" t="n">
        <f aca="false">AU91+AW91+AY91+BA91</f>
        <v>4983</v>
      </c>
      <c r="BE91" s="641" t="n">
        <v>5313</v>
      </c>
      <c r="BF91" s="637" t="n">
        <f aca="false">BE91/$BP91</f>
        <v>0.317763157894737</v>
      </c>
      <c r="BG91" s="305" t="n">
        <v>53</v>
      </c>
      <c r="BH91" s="637" t="n">
        <f aca="false">BG91/$BP91</f>
        <v>0.00316985645933014</v>
      </c>
      <c r="BI91" s="305" t="n">
        <v>790</v>
      </c>
      <c r="BJ91" s="639" t="n">
        <v>0</v>
      </c>
      <c r="BK91" s="642" t="n">
        <f aca="false">(BI91+BC91+BJ91)/$BP91</f>
        <v>0.0508373205741627</v>
      </c>
      <c r="BL91" s="639" t="n">
        <v>0</v>
      </c>
      <c r="BM91" s="642" t="n">
        <f aca="false">BL91/BP91</f>
        <v>0</v>
      </c>
      <c r="BN91" s="639" t="n">
        <v>10504</v>
      </c>
      <c r="BO91" s="642" t="n">
        <f aca="false">(BN91)/$BP91</f>
        <v>0.62822966507177</v>
      </c>
      <c r="BP91" s="640" t="n">
        <f aca="false">BE91+BG91+BI91+BC91+BJ91+BN91+BL91</f>
        <v>16720</v>
      </c>
    </row>
    <row r="92" customFormat="false" ht="15" hidden="false" customHeight="true" outlineLevel="0" collapsed="false">
      <c r="B92" s="564"/>
      <c r="C92" s="490" t="s">
        <v>44</v>
      </c>
      <c r="D92" s="57" t="n">
        <v>2750</v>
      </c>
      <c r="E92" s="168" t="n">
        <f aca="false">D92/$X92</f>
        <v>0.0178463655065448</v>
      </c>
      <c r="F92" s="60" t="n">
        <v>112729</v>
      </c>
      <c r="G92" s="168" t="n">
        <f aca="false">F92/$X92</f>
        <v>0.731564704431739</v>
      </c>
      <c r="H92" s="60" t="n">
        <v>19231</v>
      </c>
      <c r="I92" s="168" t="n">
        <f aca="false">H92/$X92</f>
        <v>0.124801256384132</v>
      </c>
      <c r="J92" s="60" t="n">
        <v>11303</v>
      </c>
      <c r="K92" s="168" t="n">
        <f aca="false">J92/$X92</f>
        <v>0.0733518070256274</v>
      </c>
      <c r="L92" s="60" t="n">
        <v>5603</v>
      </c>
      <c r="M92" s="168" t="n">
        <f aca="false">L92/$X92</f>
        <v>0.0363611585211528</v>
      </c>
      <c r="N92" s="60" t="n">
        <v>478</v>
      </c>
      <c r="O92" s="168" t="n">
        <f aca="false">N92/$X92</f>
        <v>0.00310202280441032</v>
      </c>
      <c r="P92" s="60" t="n">
        <v>11</v>
      </c>
      <c r="Q92" s="168" t="n">
        <f aca="false">P92/$X92</f>
        <v>7.1385462026179E-005</v>
      </c>
      <c r="R92" s="60" t="n">
        <v>612</v>
      </c>
      <c r="S92" s="168" t="n">
        <f aca="false">R92/$X92</f>
        <v>0.00397162752363832</v>
      </c>
      <c r="T92" s="60" t="n">
        <v>0</v>
      </c>
      <c r="U92" s="168" t="n">
        <f aca="false">T92/$X92</f>
        <v>0</v>
      </c>
      <c r="V92" s="60" t="n">
        <v>1376</v>
      </c>
      <c r="W92" s="571" t="n">
        <f aca="false">V92/$X92</f>
        <v>0.0089296723407293</v>
      </c>
      <c r="X92" s="633" t="n">
        <f aca="false">D92+F92+H92+J92+L92+N92+P92+R92+T92+V92</f>
        <v>154093</v>
      </c>
      <c r="Y92" s="167" t="n">
        <v>0</v>
      </c>
      <c r="Z92" s="584" t="n">
        <v>0</v>
      </c>
      <c r="AA92" s="60" t="n">
        <v>0</v>
      </c>
      <c r="AB92" s="584" t="n">
        <v>0</v>
      </c>
      <c r="AC92" s="60" t="n">
        <v>0</v>
      </c>
      <c r="AD92" s="584" t="n">
        <v>0</v>
      </c>
      <c r="AE92" s="60" t="n">
        <v>0</v>
      </c>
      <c r="AF92" s="584" t="n">
        <v>0</v>
      </c>
      <c r="AG92" s="60" t="n">
        <v>0</v>
      </c>
      <c r="AH92" s="584" t="n">
        <v>0</v>
      </c>
      <c r="AI92" s="60" t="n">
        <v>0</v>
      </c>
      <c r="AJ92" s="584" t="n">
        <v>0</v>
      </c>
      <c r="AK92" s="60" t="n">
        <v>0</v>
      </c>
      <c r="AL92" s="584" t="n">
        <v>0</v>
      </c>
      <c r="AM92" s="60" t="n">
        <v>0</v>
      </c>
      <c r="AN92" s="584" t="n">
        <v>0</v>
      </c>
      <c r="AO92" s="60" t="n">
        <v>0</v>
      </c>
      <c r="AP92" s="584" t="n">
        <v>0</v>
      </c>
      <c r="AQ92" s="60" t="n">
        <v>0</v>
      </c>
      <c r="AR92" s="584" t="n">
        <v>0</v>
      </c>
      <c r="AS92" s="634" t="n">
        <f aca="false">Y92+AA92+AC92+AE92+AG92+AI92+AK92+AM92+AO92+AQ92</f>
        <v>0</v>
      </c>
      <c r="AT92" s="635" t="n">
        <v>0</v>
      </c>
      <c r="AU92" s="636" t="n">
        <v>397</v>
      </c>
      <c r="AV92" s="637" t="n">
        <f aca="false">AU92/$BD92</f>
        <v>0.0841993637327678</v>
      </c>
      <c r="AW92" s="305" t="n">
        <v>1524</v>
      </c>
      <c r="AX92" s="637" t="n">
        <f aca="false">AW92/$BD92</f>
        <v>0.32322375397667</v>
      </c>
      <c r="AY92" s="305" t="n">
        <v>949</v>
      </c>
      <c r="AZ92" s="637" t="n">
        <f aca="false">AY92/$BD92</f>
        <v>0.201272534464475</v>
      </c>
      <c r="BA92" s="305" t="n">
        <v>1845</v>
      </c>
      <c r="BB92" s="638" t="n">
        <f aca="false">BA92/$BD92</f>
        <v>0.391304347826087</v>
      </c>
      <c r="BC92" s="639" t="n">
        <v>30</v>
      </c>
      <c r="BD92" s="640" t="n">
        <f aca="false">AU92+AW92+AY92+BA92</f>
        <v>4715</v>
      </c>
      <c r="BE92" s="641" t="n">
        <v>5135</v>
      </c>
      <c r="BF92" s="637" t="n">
        <f aca="false">BE92/$BP92</f>
        <v>0.328787296708926</v>
      </c>
      <c r="BG92" s="305" t="n">
        <v>62</v>
      </c>
      <c r="BH92" s="637" t="n">
        <f aca="false">BG92/$BP92</f>
        <v>0.00396977846075042</v>
      </c>
      <c r="BI92" s="305" t="n">
        <v>805</v>
      </c>
      <c r="BJ92" s="639" t="n">
        <v>0</v>
      </c>
      <c r="BK92" s="642" t="n">
        <f aca="false">(BI92+BC92+BJ92)/$BP92</f>
        <v>0.053463951850429</v>
      </c>
      <c r="BL92" s="639" t="n">
        <v>0</v>
      </c>
      <c r="BM92" s="642" t="n">
        <f aca="false">BL92/BP92</f>
        <v>0</v>
      </c>
      <c r="BN92" s="639" t="n">
        <v>9586</v>
      </c>
      <c r="BO92" s="642" t="n">
        <f aca="false">(BN92)/$BP92</f>
        <v>0.613778972979895</v>
      </c>
      <c r="BP92" s="640" t="n">
        <f aca="false">BE92+BG92+BI92+BC92+BJ92+BN92+BL92</f>
        <v>15618</v>
      </c>
    </row>
    <row r="93" customFormat="false" ht="15" hidden="false" customHeight="true" outlineLevel="0" collapsed="false">
      <c r="B93" s="564"/>
      <c r="C93" s="490" t="s">
        <v>45</v>
      </c>
      <c r="D93" s="57" t="n">
        <v>2814</v>
      </c>
      <c r="E93" s="168" t="n">
        <f aca="false">D93/$X93</f>
        <v>0.0154955947136564</v>
      </c>
      <c r="F93" s="60" t="n">
        <v>132075</v>
      </c>
      <c r="G93" s="168" t="n">
        <f aca="false">F93/$X93</f>
        <v>0.727285242290749</v>
      </c>
      <c r="H93" s="60" t="n">
        <v>22856</v>
      </c>
      <c r="I93" s="168" t="n">
        <f aca="false">H93/$X93</f>
        <v>0.125859030837004</v>
      </c>
      <c r="J93" s="60" t="n">
        <v>13936</v>
      </c>
      <c r="K93" s="168" t="n">
        <f aca="false">J93/$X93</f>
        <v>0.0767400881057269</v>
      </c>
      <c r="L93" s="60" t="n">
        <v>6855</v>
      </c>
      <c r="M93" s="168" t="n">
        <f aca="false">L93/$X93</f>
        <v>0.0377477973568282</v>
      </c>
      <c r="N93" s="60" t="n">
        <v>827</v>
      </c>
      <c r="O93" s="168" t="n">
        <f aca="false">N93/$X93</f>
        <v>0.00455396475770925</v>
      </c>
      <c r="P93" s="60" t="n">
        <v>0</v>
      </c>
      <c r="Q93" s="168" t="n">
        <f aca="false">P93/$X93</f>
        <v>0</v>
      </c>
      <c r="R93" s="60" t="n">
        <v>796</v>
      </c>
      <c r="S93" s="168" t="n">
        <f aca="false">R93/$X93</f>
        <v>0.00438325991189427</v>
      </c>
      <c r="T93" s="60" t="n">
        <v>0</v>
      </c>
      <c r="U93" s="168" t="n">
        <f aca="false">T93/$X93</f>
        <v>0</v>
      </c>
      <c r="V93" s="60" t="n">
        <v>1441</v>
      </c>
      <c r="W93" s="571" t="n">
        <f aca="false">V93/$X93</f>
        <v>0.00793502202643172</v>
      </c>
      <c r="X93" s="633" t="n">
        <f aca="false">D93+F93+H93+J93+L93+N93+P93+R93+T93+V93</f>
        <v>181600</v>
      </c>
      <c r="Y93" s="167" t="n">
        <v>0</v>
      </c>
      <c r="Z93" s="584" t="n">
        <v>0</v>
      </c>
      <c r="AA93" s="60" t="n">
        <v>0</v>
      </c>
      <c r="AB93" s="584" t="n">
        <v>0</v>
      </c>
      <c r="AC93" s="60" t="n">
        <v>0</v>
      </c>
      <c r="AD93" s="584" t="n">
        <v>0</v>
      </c>
      <c r="AE93" s="60" t="n">
        <v>0</v>
      </c>
      <c r="AF93" s="584" t="n">
        <v>0</v>
      </c>
      <c r="AG93" s="60" t="n">
        <v>0</v>
      </c>
      <c r="AH93" s="584" t="n">
        <v>0</v>
      </c>
      <c r="AI93" s="60" t="n">
        <v>0</v>
      </c>
      <c r="AJ93" s="584" t="n">
        <v>0</v>
      </c>
      <c r="AK93" s="60" t="n">
        <v>0</v>
      </c>
      <c r="AL93" s="584" t="n">
        <v>0</v>
      </c>
      <c r="AM93" s="60" t="n">
        <v>0</v>
      </c>
      <c r="AN93" s="584" t="n">
        <v>0</v>
      </c>
      <c r="AO93" s="60" t="n">
        <v>0</v>
      </c>
      <c r="AP93" s="584" t="n">
        <v>0</v>
      </c>
      <c r="AQ93" s="60" t="n">
        <v>0</v>
      </c>
      <c r="AR93" s="584" t="n">
        <v>0</v>
      </c>
      <c r="AS93" s="634" t="n">
        <f aca="false">Y93+AA93+AC93+AE93+AG93+AI93+AK93+AM93+AO93+AQ93</f>
        <v>0</v>
      </c>
      <c r="AT93" s="635" t="n">
        <v>0</v>
      </c>
      <c r="AU93" s="636" t="n">
        <v>437</v>
      </c>
      <c r="AV93" s="637" t="n">
        <f aca="false">AU93/$BD93</f>
        <v>0.080657069029162</v>
      </c>
      <c r="AW93" s="305" t="n">
        <v>1665</v>
      </c>
      <c r="AX93" s="637" t="n">
        <f aca="false">AW93/$BD93</f>
        <v>0.307308970099668</v>
      </c>
      <c r="AY93" s="305" t="n">
        <v>1066</v>
      </c>
      <c r="AZ93" s="637" t="n">
        <f aca="false">AY93/$BD93</f>
        <v>0.196751568844592</v>
      </c>
      <c r="BA93" s="305" t="n">
        <v>2250</v>
      </c>
      <c r="BB93" s="638" t="n">
        <f aca="false">BA93/$BD93</f>
        <v>0.415282392026578</v>
      </c>
      <c r="BC93" s="639" t="n">
        <v>30</v>
      </c>
      <c r="BD93" s="640" t="n">
        <f aca="false">AU93+AW93+AY93+BA93</f>
        <v>5418</v>
      </c>
      <c r="BE93" s="641" t="n">
        <v>5744</v>
      </c>
      <c r="BF93" s="637" t="n">
        <f aca="false">BE93/$BP93</f>
        <v>0.3101176978728</v>
      </c>
      <c r="BG93" s="305" t="n">
        <v>65</v>
      </c>
      <c r="BH93" s="637" t="n">
        <f aca="false">BG93/$BP93</f>
        <v>0.00350934024403412</v>
      </c>
      <c r="BI93" s="305" t="n">
        <v>842</v>
      </c>
      <c r="BJ93" s="639" t="n">
        <v>0</v>
      </c>
      <c r="BK93" s="642" t="n">
        <f aca="false">(BI93+BC93+BJ93)/$BP93</f>
        <v>0.0470791491199654</v>
      </c>
      <c r="BL93" s="639" t="n">
        <v>0</v>
      </c>
      <c r="BM93" s="642" t="n">
        <f aca="false">BL93/BP93</f>
        <v>0</v>
      </c>
      <c r="BN93" s="639" t="n">
        <v>11841</v>
      </c>
      <c r="BO93" s="642" t="n">
        <f aca="false">(BN93)/$BP93</f>
        <v>0.6392938127632</v>
      </c>
      <c r="BP93" s="640" t="n">
        <f aca="false">BE93+BG93+BI93+BC93+BJ93+BN93+BL93</f>
        <v>18522</v>
      </c>
    </row>
    <row r="94" customFormat="false" ht="15" hidden="false" customHeight="true" outlineLevel="0" collapsed="false">
      <c r="B94" s="564"/>
      <c r="C94" s="490" t="s">
        <v>46</v>
      </c>
      <c r="D94" s="57" t="n">
        <v>2778</v>
      </c>
      <c r="E94" s="168" t="n">
        <f aca="false">D94/$X94</f>
        <v>0.0185473263942208</v>
      </c>
      <c r="F94" s="60" t="n">
        <v>110502</v>
      </c>
      <c r="G94" s="168" t="n">
        <f aca="false">F94/$X94</f>
        <v>0.737766976678974</v>
      </c>
      <c r="H94" s="60" t="n">
        <v>19529</v>
      </c>
      <c r="I94" s="168" t="n">
        <f aca="false">H94/$X94</f>
        <v>0.130385434540223</v>
      </c>
      <c r="J94" s="60" t="n">
        <v>8971</v>
      </c>
      <c r="K94" s="168" t="n">
        <f aca="false">J94/$X94</f>
        <v>0.0598949118367729</v>
      </c>
      <c r="L94" s="60" t="n">
        <v>5440</v>
      </c>
      <c r="M94" s="168" t="n">
        <f aca="false">L94/$X94</f>
        <v>0.0363201783961704</v>
      </c>
      <c r="N94" s="60" t="n">
        <v>478</v>
      </c>
      <c r="O94" s="168" t="n">
        <f aca="false">N94/$X94</f>
        <v>0.0031913686164282</v>
      </c>
      <c r="P94" s="60" t="n">
        <v>0</v>
      </c>
      <c r="Q94" s="168" t="n">
        <f aca="false">P94/$X94</f>
        <v>0</v>
      </c>
      <c r="R94" s="60" t="n">
        <v>715</v>
      </c>
      <c r="S94" s="168" t="n">
        <f aca="false">R94/$X94</f>
        <v>0.00477369991787901</v>
      </c>
      <c r="T94" s="60" t="n">
        <v>0</v>
      </c>
      <c r="U94" s="168" t="n">
        <f aca="false">T94/$X94</f>
        <v>0</v>
      </c>
      <c r="V94" s="60" t="n">
        <v>1366</v>
      </c>
      <c r="W94" s="571" t="n">
        <f aca="false">V94/$X94</f>
        <v>0.00912010361933248</v>
      </c>
      <c r="X94" s="633" t="n">
        <f aca="false">D94+F94+H94+J94+L94+N94+P94+R94+T94+V94</f>
        <v>149779</v>
      </c>
      <c r="Y94" s="167" t="n">
        <v>0</v>
      </c>
      <c r="Z94" s="584" t="n">
        <v>0</v>
      </c>
      <c r="AA94" s="60" t="n">
        <v>0</v>
      </c>
      <c r="AB94" s="584" t="n">
        <v>0</v>
      </c>
      <c r="AC94" s="60" t="n">
        <v>0</v>
      </c>
      <c r="AD94" s="584" t="n">
        <v>0</v>
      </c>
      <c r="AE94" s="60" t="n">
        <v>0</v>
      </c>
      <c r="AF94" s="584" t="n">
        <v>0</v>
      </c>
      <c r="AG94" s="60" t="n">
        <v>0</v>
      </c>
      <c r="AH94" s="584" t="n">
        <v>0</v>
      </c>
      <c r="AI94" s="60" t="n">
        <v>0</v>
      </c>
      <c r="AJ94" s="584" t="n">
        <v>0</v>
      </c>
      <c r="AK94" s="60" t="n">
        <v>0</v>
      </c>
      <c r="AL94" s="584" t="n">
        <v>0</v>
      </c>
      <c r="AM94" s="60" t="n">
        <v>0</v>
      </c>
      <c r="AN94" s="584" t="n">
        <v>0</v>
      </c>
      <c r="AO94" s="60" t="n">
        <v>0</v>
      </c>
      <c r="AP94" s="584" t="n">
        <v>0</v>
      </c>
      <c r="AQ94" s="60" t="n">
        <v>0</v>
      </c>
      <c r="AR94" s="584" t="n">
        <v>0</v>
      </c>
      <c r="AS94" s="634" t="n">
        <f aca="false">Y94+AA94+AC94+AE94+AG94+AI94+AK94+AM94+AO94+AQ94</f>
        <v>0</v>
      </c>
      <c r="AT94" s="635" t="n">
        <v>0</v>
      </c>
      <c r="AU94" s="636" t="n">
        <v>393</v>
      </c>
      <c r="AV94" s="637" t="n">
        <f aca="false">AU94/$BD94</f>
        <v>0.0828414839797639</v>
      </c>
      <c r="AW94" s="305" t="n">
        <v>1507</v>
      </c>
      <c r="AX94" s="637" t="n">
        <f aca="false">AW94/$BD94</f>
        <v>0.317664418212479</v>
      </c>
      <c r="AY94" s="305" t="n">
        <v>981</v>
      </c>
      <c r="AZ94" s="637" t="n">
        <f aca="false">AY94/$BD94</f>
        <v>0.206787521079258</v>
      </c>
      <c r="BA94" s="305" t="n">
        <v>1863</v>
      </c>
      <c r="BB94" s="638" t="n">
        <f aca="false">BA94/$BD94</f>
        <v>0.392706576728499</v>
      </c>
      <c r="BC94" s="639" t="n">
        <v>30</v>
      </c>
      <c r="BD94" s="640" t="n">
        <f aca="false">AU94+AW94+AY94+BA94</f>
        <v>4744</v>
      </c>
      <c r="BE94" s="641" t="n">
        <v>4831</v>
      </c>
      <c r="BF94" s="637" t="n">
        <f aca="false">BE94/$BP94</f>
        <v>0.335439522288571</v>
      </c>
      <c r="BG94" s="305" t="n">
        <v>45</v>
      </c>
      <c r="BH94" s="637" t="n">
        <f aca="false">BG94/$BP94</f>
        <v>0.00312456603249549</v>
      </c>
      <c r="BI94" s="305" t="n">
        <v>710</v>
      </c>
      <c r="BJ94" s="639" t="n">
        <v>0</v>
      </c>
      <c r="BK94" s="642" t="n">
        <f aca="false">(BI94+BC94+BJ94)/$BP94</f>
        <v>0.0513817525343702</v>
      </c>
      <c r="BL94" s="639" t="n">
        <v>0</v>
      </c>
      <c r="BM94" s="642" t="n">
        <f aca="false">BL94/BP94</f>
        <v>0</v>
      </c>
      <c r="BN94" s="639" t="n">
        <v>8786</v>
      </c>
      <c r="BO94" s="642" t="n">
        <f aca="false">(BN94)/$BP94</f>
        <v>0.610054159144563</v>
      </c>
      <c r="BP94" s="640" t="n">
        <f aca="false">BE94+BG94+BI94+BC94+BJ94+BN94+BL94</f>
        <v>14402</v>
      </c>
    </row>
    <row r="95" customFormat="false" ht="15" hidden="false" customHeight="true" outlineLevel="0" collapsed="false">
      <c r="B95" s="564"/>
      <c r="C95" s="490" t="s">
        <v>47</v>
      </c>
      <c r="D95" s="57" t="n">
        <v>2474</v>
      </c>
      <c r="E95" s="168" t="n">
        <f aca="false">D95/$X95</f>
        <v>0.0175000530518989</v>
      </c>
      <c r="F95" s="60" t="n">
        <v>105092</v>
      </c>
      <c r="G95" s="168" t="n">
        <f aca="false">F95/$X95</f>
        <v>0.743377354620113</v>
      </c>
      <c r="H95" s="60" t="n">
        <v>20659</v>
      </c>
      <c r="I95" s="168" t="n">
        <f aca="false">H95/$X95</f>
        <v>0.146133223928528</v>
      </c>
      <c r="J95" s="60" t="n">
        <v>6718</v>
      </c>
      <c r="K95" s="168" t="n">
        <f aca="false">J95/$X95</f>
        <v>0.047520354245213</v>
      </c>
      <c r="L95" s="60" t="n">
        <v>4117</v>
      </c>
      <c r="M95" s="168" t="n">
        <f aca="false">L95/$X95</f>
        <v>0.0291219557052012</v>
      </c>
      <c r="N95" s="60" t="n">
        <v>301</v>
      </c>
      <c r="O95" s="168" t="n">
        <f aca="false">N95/$X95</f>
        <v>0.00212914954269263</v>
      </c>
      <c r="P95" s="60" t="n">
        <v>0</v>
      </c>
      <c r="Q95" s="168" t="n">
        <f aca="false">P95/$X95</f>
        <v>0</v>
      </c>
      <c r="R95" s="60" t="n">
        <v>644</v>
      </c>
      <c r="S95" s="168" t="n">
        <f aca="false">R95/$X95</f>
        <v>0.00455538971924935</v>
      </c>
      <c r="T95" s="60" t="n">
        <v>0</v>
      </c>
      <c r="U95" s="168" t="n">
        <f aca="false">T95/$X95</f>
        <v>0</v>
      </c>
      <c r="V95" s="60" t="n">
        <v>1366</v>
      </c>
      <c r="W95" s="571" t="n">
        <f aca="false">V95/$X95</f>
        <v>0.00966251918710344</v>
      </c>
      <c r="X95" s="633" t="n">
        <f aca="false">D95+F95+H95+J95+L95+N95+P95+R95+T95+V95</f>
        <v>141371</v>
      </c>
      <c r="Y95" s="167" t="n">
        <v>0</v>
      </c>
      <c r="Z95" s="584" t="n">
        <v>0</v>
      </c>
      <c r="AA95" s="60" t="n">
        <v>0</v>
      </c>
      <c r="AB95" s="584" t="n">
        <v>0</v>
      </c>
      <c r="AC95" s="60" t="n">
        <v>0</v>
      </c>
      <c r="AD95" s="584" t="n">
        <v>0</v>
      </c>
      <c r="AE95" s="60" t="n">
        <v>0</v>
      </c>
      <c r="AF95" s="584" t="n">
        <v>0</v>
      </c>
      <c r="AG95" s="60" t="n">
        <v>0</v>
      </c>
      <c r="AH95" s="584" t="n">
        <v>0</v>
      </c>
      <c r="AI95" s="60" t="n">
        <v>0</v>
      </c>
      <c r="AJ95" s="584" t="n">
        <v>0</v>
      </c>
      <c r="AK95" s="60" t="n">
        <v>0</v>
      </c>
      <c r="AL95" s="584" t="n">
        <v>0</v>
      </c>
      <c r="AM95" s="60" t="n">
        <v>0</v>
      </c>
      <c r="AN95" s="584" t="n">
        <v>0</v>
      </c>
      <c r="AO95" s="60" t="n">
        <v>0</v>
      </c>
      <c r="AP95" s="584" t="n">
        <v>0</v>
      </c>
      <c r="AQ95" s="60" t="n">
        <v>0</v>
      </c>
      <c r="AR95" s="584" t="n">
        <v>0</v>
      </c>
      <c r="AS95" s="634" t="n">
        <f aca="false">Y95+AA95+AC95+AE95+AG95+AI95+AK95+AM95+AO95+AQ95</f>
        <v>0</v>
      </c>
      <c r="AT95" s="635" t="n">
        <v>0</v>
      </c>
      <c r="AU95" s="636" t="n">
        <v>369</v>
      </c>
      <c r="AV95" s="637" t="n">
        <f aca="false">AU95/$BD95</f>
        <v>0.0922730682670668</v>
      </c>
      <c r="AW95" s="305" t="n">
        <v>1414</v>
      </c>
      <c r="AX95" s="637" t="n">
        <f aca="false">AW95/$BD95</f>
        <v>0.353588397099275</v>
      </c>
      <c r="AY95" s="305" t="n">
        <v>773</v>
      </c>
      <c r="AZ95" s="637" t="n">
        <f aca="false">AY95/$BD95</f>
        <v>0.193298324581145</v>
      </c>
      <c r="BA95" s="305" t="n">
        <v>1443</v>
      </c>
      <c r="BB95" s="638" t="n">
        <f aca="false">BA95/$BD95</f>
        <v>0.360840210052513</v>
      </c>
      <c r="BC95" s="639" t="n">
        <v>30</v>
      </c>
      <c r="BD95" s="640" t="n">
        <f aca="false">AU95+AW95+AY95+BA95</f>
        <v>3999</v>
      </c>
      <c r="BE95" s="641" t="n">
        <v>4470</v>
      </c>
      <c r="BF95" s="637" t="n">
        <f aca="false">BE95/$BP95</f>
        <v>0.37024766006792</v>
      </c>
      <c r="BG95" s="305" t="n">
        <v>135</v>
      </c>
      <c r="BH95" s="637" t="n">
        <f aca="false">BG95/$BP95</f>
        <v>0.0111819763107761</v>
      </c>
      <c r="BI95" s="305" t="n">
        <v>809</v>
      </c>
      <c r="BJ95" s="639" t="n">
        <v>0</v>
      </c>
      <c r="BK95" s="642" t="n">
        <f aca="false">(BI95+BC95+BJ95)/$BP95</f>
        <v>0.0694939120351197</v>
      </c>
      <c r="BL95" s="639" t="n">
        <v>0</v>
      </c>
      <c r="BM95" s="642" t="n">
        <f aca="false">BL95/BP95</f>
        <v>0</v>
      </c>
      <c r="BN95" s="639" t="n">
        <v>6629</v>
      </c>
      <c r="BO95" s="642" t="n">
        <f aca="false">(BN95)/$BP95</f>
        <v>0.549076451586184</v>
      </c>
      <c r="BP95" s="640" t="n">
        <f aca="false">BE95+BG95+BI95+BC95+BJ95+BN95+BL95</f>
        <v>12073</v>
      </c>
    </row>
    <row r="96" customFormat="false" ht="15" hidden="false" customHeight="true" outlineLevel="0" collapsed="false">
      <c r="B96" s="564"/>
      <c r="C96" s="490" t="s">
        <v>48</v>
      </c>
      <c r="D96" s="57" t="n">
        <v>1355</v>
      </c>
      <c r="E96" s="168" t="n">
        <f aca="false">D96/$X96</f>
        <v>0.0164665564845421</v>
      </c>
      <c r="F96" s="60" t="n">
        <v>61505</v>
      </c>
      <c r="G96" s="168" t="n">
        <f aca="false">F96/$X96</f>
        <v>0.747435835115691</v>
      </c>
      <c r="H96" s="60" t="n">
        <v>11336</v>
      </c>
      <c r="I96" s="168" t="n">
        <f aca="false">H96/$X96</f>
        <v>0.137760062220494</v>
      </c>
      <c r="J96" s="60" t="n">
        <v>4057</v>
      </c>
      <c r="K96" s="168" t="n">
        <f aca="false">J96/$X96</f>
        <v>0.0493024499319463</v>
      </c>
      <c r="L96" s="60" t="n">
        <v>2273</v>
      </c>
      <c r="M96" s="168" t="n">
        <f aca="false">L96/$X96</f>
        <v>0.0276224965973167</v>
      </c>
      <c r="N96" s="60" t="n">
        <v>201</v>
      </c>
      <c r="O96" s="168" t="n">
        <f aca="false">N96/$X96</f>
        <v>0.00244264048220883</v>
      </c>
      <c r="P96" s="60" t="n">
        <v>0</v>
      </c>
      <c r="Q96" s="168" t="n">
        <f aca="false">P96/$X96</f>
        <v>0</v>
      </c>
      <c r="R96" s="60" t="n">
        <v>289</v>
      </c>
      <c r="S96" s="168" t="n">
        <f aca="false">R96/$X96</f>
        <v>0.00351205522068831</v>
      </c>
      <c r="T96" s="60" t="n">
        <v>0</v>
      </c>
      <c r="U96" s="168" t="n">
        <f aca="false">T96/$X96</f>
        <v>0</v>
      </c>
      <c r="V96" s="60" t="n">
        <v>1272</v>
      </c>
      <c r="W96" s="571" t="n">
        <f aca="false">V96/$X96</f>
        <v>0.0154579039471126</v>
      </c>
      <c r="X96" s="633" t="n">
        <f aca="false">D96+F96+H96+J96+L96+N96+P96+R96+T96+V96</f>
        <v>82288</v>
      </c>
      <c r="Y96" s="167" t="n">
        <v>0</v>
      </c>
      <c r="Z96" s="584" t="n">
        <f aca="false">Y96/$AS96</f>
        <v>0</v>
      </c>
      <c r="AA96" s="60" t="n">
        <v>3</v>
      </c>
      <c r="AB96" s="584" t="n">
        <f aca="false">AA96/$AS96</f>
        <v>0.136363636363636</v>
      </c>
      <c r="AC96" s="60" t="n">
        <v>17</v>
      </c>
      <c r="AD96" s="584" t="n">
        <f aca="false">AC96/$AS96</f>
        <v>0.772727272727273</v>
      </c>
      <c r="AE96" s="60" t="n">
        <v>2</v>
      </c>
      <c r="AF96" s="584" t="n">
        <f aca="false">AE96/$AS96</f>
        <v>0.0909090909090909</v>
      </c>
      <c r="AG96" s="60" t="n">
        <v>0</v>
      </c>
      <c r="AH96" s="584" t="n">
        <f aca="false">AG96/$AS96</f>
        <v>0</v>
      </c>
      <c r="AI96" s="60" t="n">
        <v>0</v>
      </c>
      <c r="AJ96" s="584" t="n">
        <f aca="false">AI96/$AS96</f>
        <v>0</v>
      </c>
      <c r="AK96" s="60" t="n">
        <v>0</v>
      </c>
      <c r="AL96" s="584" t="n">
        <f aca="false">AK96/$AS96</f>
        <v>0</v>
      </c>
      <c r="AM96" s="60" t="n">
        <v>0</v>
      </c>
      <c r="AN96" s="584" t="n">
        <f aca="false">AM96/$AS96</f>
        <v>0</v>
      </c>
      <c r="AO96" s="60" t="n">
        <v>0</v>
      </c>
      <c r="AP96" s="584" t="n">
        <f aca="false">AO96/$AS96</f>
        <v>0</v>
      </c>
      <c r="AQ96" s="60" t="n">
        <v>0</v>
      </c>
      <c r="AR96" s="584" t="n">
        <f aca="false">AQ96/$AS96</f>
        <v>0</v>
      </c>
      <c r="AS96" s="634" t="n">
        <f aca="false">Y96+AA96+AC96+AE96+AG96+AI96+AK96+AM96+AO96+AQ96</f>
        <v>22</v>
      </c>
      <c r="AT96" s="635" t="n">
        <v>0</v>
      </c>
      <c r="AU96" s="636" t="n">
        <v>146</v>
      </c>
      <c r="AV96" s="637" t="n">
        <f aca="false">AU96/$BD96</f>
        <v>0.127957931638913</v>
      </c>
      <c r="AW96" s="305" t="n">
        <v>665</v>
      </c>
      <c r="AX96" s="637" t="n">
        <f aca="false">AW96/$BD96</f>
        <v>0.582822085889571</v>
      </c>
      <c r="AY96" s="305" t="n">
        <v>330</v>
      </c>
      <c r="AZ96" s="637" t="n">
        <f aca="false">AY96/$BD96</f>
        <v>0.289219982471516</v>
      </c>
      <c r="BA96" s="305" t="n">
        <v>0</v>
      </c>
      <c r="BB96" s="638" t="n">
        <f aca="false">BA96/$BD96</f>
        <v>0</v>
      </c>
      <c r="BC96" s="639" t="n">
        <v>30</v>
      </c>
      <c r="BD96" s="640" t="n">
        <f aca="false">AU96+AW96+AY96+BA96</f>
        <v>1141</v>
      </c>
      <c r="BE96" s="641" t="n">
        <v>2501</v>
      </c>
      <c r="BF96" s="637" t="n">
        <f aca="false">BE96/$BP96</f>
        <v>0.313016270337922</v>
      </c>
      <c r="BG96" s="305" t="n">
        <v>58</v>
      </c>
      <c r="BH96" s="637" t="n">
        <f aca="false">BG96/$BP96</f>
        <v>0.00725907384230288</v>
      </c>
      <c r="BI96" s="305" t="n">
        <v>658</v>
      </c>
      <c r="BJ96" s="639" t="n">
        <v>0</v>
      </c>
      <c r="BK96" s="642" t="n">
        <f aca="false">(BI96+BC96+BJ96)/$BP96</f>
        <v>0.086107634543179</v>
      </c>
      <c r="BL96" s="639" t="n">
        <v>0</v>
      </c>
      <c r="BM96" s="642" t="n">
        <f aca="false">BL96/BP96</f>
        <v>0</v>
      </c>
      <c r="BN96" s="639" t="n">
        <v>4743</v>
      </c>
      <c r="BO96" s="642" t="n">
        <f aca="false">(BN96)/$BP96</f>
        <v>0.593617021276596</v>
      </c>
      <c r="BP96" s="640" t="n">
        <f aca="false">BE96+BG96+BI96+BC96+BJ96+BN96+BL96</f>
        <v>7990</v>
      </c>
    </row>
    <row r="97" customFormat="false" ht="15" hidden="false" customHeight="true" outlineLevel="0" collapsed="false">
      <c r="B97" s="564"/>
      <c r="C97" s="490" t="s">
        <v>49</v>
      </c>
      <c r="D97" s="57" t="n">
        <v>2388</v>
      </c>
      <c r="E97" s="168" t="n">
        <f aca="false">D97/$X97</f>
        <v>0.0154324378469552</v>
      </c>
      <c r="F97" s="60" t="n">
        <v>111948</v>
      </c>
      <c r="G97" s="168" t="n">
        <f aca="false">F97/$X97</f>
        <v>0.723463380272588</v>
      </c>
      <c r="H97" s="60" t="n">
        <v>20375</v>
      </c>
      <c r="I97" s="168" t="n">
        <f aca="false">H97/$X97</f>
        <v>0.13167333380725</v>
      </c>
      <c r="J97" s="60" t="n">
        <v>11854</v>
      </c>
      <c r="K97" s="168" t="n">
        <f aca="false">J97/$X97</f>
        <v>0.0766064146724484</v>
      </c>
      <c r="L97" s="60" t="n">
        <v>5609</v>
      </c>
      <c r="M97" s="168" t="n">
        <f aca="false">L97/$X97</f>
        <v>0.0362481339545945</v>
      </c>
      <c r="N97" s="60" t="n">
        <v>533</v>
      </c>
      <c r="O97" s="168" t="n">
        <f aca="false">N97/$X97</f>
        <v>0.00344450978744854</v>
      </c>
      <c r="P97" s="60" t="n">
        <v>0</v>
      </c>
      <c r="Q97" s="168" t="n">
        <f aca="false">P97/$X97</f>
        <v>0</v>
      </c>
      <c r="R97" s="60" t="n">
        <v>822</v>
      </c>
      <c r="S97" s="168" t="n">
        <f aca="false">R97/$X97</f>
        <v>0.00531217081666548</v>
      </c>
      <c r="T97" s="60" t="n">
        <v>0</v>
      </c>
      <c r="U97" s="168" t="n">
        <f aca="false">T97/$X97</f>
        <v>0</v>
      </c>
      <c r="V97" s="60" t="n">
        <v>1210</v>
      </c>
      <c r="W97" s="571" t="n">
        <f aca="false">V97/$X97</f>
        <v>0.00781961884205016</v>
      </c>
      <c r="X97" s="633" t="n">
        <f aca="false">D97+F97+H97+J97+L97+N97+P97+R97+T97+V97</f>
        <v>154739</v>
      </c>
      <c r="Y97" s="167" t="n">
        <v>37</v>
      </c>
      <c r="Z97" s="584" t="n">
        <f aca="false">Y97/$AS97</f>
        <v>0.00440528634361234</v>
      </c>
      <c r="AA97" s="60" t="n">
        <v>6158</v>
      </c>
      <c r="AB97" s="584" t="n">
        <f aca="false">AA97/$AS97</f>
        <v>0.733182521728777</v>
      </c>
      <c r="AC97" s="60" t="n">
        <v>979</v>
      </c>
      <c r="AD97" s="584" t="n">
        <f aca="false">AC97/$AS97</f>
        <v>0.116561495416121</v>
      </c>
      <c r="AE97" s="60" t="n">
        <v>994</v>
      </c>
      <c r="AF97" s="584" t="n">
        <f aca="false">AE97/$AS97</f>
        <v>0.11834742231218</v>
      </c>
      <c r="AG97" s="60" t="n">
        <v>158</v>
      </c>
      <c r="AH97" s="584" t="n">
        <f aca="false">AG97/$AS97</f>
        <v>0.0188117633051554</v>
      </c>
      <c r="AI97" s="60" t="n">
        <v>70</v>
      </c>
      <c r="AJ97" s="584" t="n">
        <f aca="false">AI97/$AS97</f>
        <v>0.00833432551494226</v>
      </c>
      <c r="AK97" s="60" t="n">
        <v>0</v>
      </c>
      <c r="AL97" s="584" t="n">
        <f aca="false">AK97/$AS97</f>
        <v>0</v>
      </c>
      <c r="AM97" s="60" t="n">
        <v>3</v>
      </c>
      <c r="AN97" s="584" t="n">
        <f aca="false">AM97/$AS97</f>
        <v>0.000357185379211811</v>
      </c>
      <c r="AO97" s="60" t="n">
        <v>0</v>
      </c>
      <c r="AP97" s="584" t="n">
        <f aca="false">AO97/$AS97</f>
        <v>0</v>
      </c>
      <c r="AQ97" s="60" t="n">
        <v>0</v>
      </c>
      <c r="AR97" s="584" t="n">
        <f aca="false">AQ97/$AS97</f>
        <v>0</v>
      </c>
      <c r="AS97" s="634" t="n">
        <f aca="false">Y97+AA97+AC97+AE97+AG97+AI97+AK97+AM97+AO97+AQ97</f>
        <v>8399</v>
      </c>
      <c r="AT97" s="635" t="n">
        <v>0</v>
      </c>
      <c r="AU97" s="636" t="n">
        <v>389</v>
      </c>
      <c r="AV97" s="637" t="n">
        <f aca="false">AU97/$BD97</f>
        <v>0.0891384051329056</v>
      </c>
      <c r="AW97" s="305" t="n">
        <v>1294</v>
      </c>
      <c r="AX97" s="637" t="n">
        <f aca="false">AW97/$BD97</f>
        <v>0.296516956920257</v>
      </c>
      <c r="AY97" s="305" t="n">
        <v>873</v>
      </c>
      <c r="AZ97" s="637" t="n">
        <f aca="false">AY97/$BD97</f>
        <v>0.200045829514207</v>
      </c>
      <c r="BA97" s="305" t="n">
        <v>1808</v>
      </c>
      <c r="BB97" s="638" t="n">
        <f aca="false">BA97/$BD97</f>
        <v>0.414298808432631</v>
      </c>
      <c r="BC97" s="639" t="n">
        <v>30</v>
      </c>
      <c r="BD97" s="640" t="n">
        <f aca="false">AU97+AW97+AY97+BA97</f>
        <v>4364</v>
      </c>
      <c r="BE97" s="641" t="n">
        <v>5231</v>
      </c>
      <c r="BF97" s="637" t="n">
        <f aca="false">BE97/$BP97</f>
        <v>0.368665867925858</v>
      </c>
      <c r="BG97" s="305" t="n">
        <v>97</v>
      </c>
      <c r="BH97" s="637" t="n">
        <f aca="false">BG97/$BP97</f>
        <v>0.00683628162661216</v>
      </c>
      <c r="BI97" s="305" t="n">
        <v>681</v>
      </c>
      <c r="BJ97" s="639" t="n">
        <v>0</v>
      </c>
      <c r="BK97" s="642" t="n">
        <f aca="false">(BI97+BC97+BJ97)/$BP97</f>
        <v>0.0501092395517655</v>
      </c>
      <c r="BL97" s="639" t="n">
        <v>0</v>
      </c>
      <c r="BM97" s="642" t="n">
        <f aca="false">BL97/BP97</f>
        <v>0</v>
      </c>
      <c r="BN97" s="639" t="n">
        <v>8150</v>
      </c>
      <c r="BO97" s="642" t="n">
        <f aca="false">(BN97)/$BP97</f>
        <v>0.574388610895764</v>
      </c>
      <c r="BP97" s="640" t="n">
        <f aca="false">BE97+BG97+BI97+BC97+BJ97+BN97+BL97</f>
        <v>14189</v>
      </c>
    </row>
    <row r="98" customFormat="false" ht="15" hidden="false" customHeight="true" outlineLevel="0" collapsed="false">
      <c r="B98" s="564"/>
      <c r="C98" s="490" t="s">
        <v>50</v>
      </c>
      <c r="D98" s="57" t="n">
        <v>2828</v>
      </c>
      <c r="E98" s="168" t="n">
        <f aca="false">D98/$X98</f>
        <v>0.0162497917061707</v>
      </c>
      <c r="F98" s="60" t="n">
        <v>123849</v>
      </c>
      <c r="G98" s="168" t="n">
        <f aca="false">F98/$X98</f>
        <v>0.711640895692196</v>
      </c>
      <c r="H98" s="60" t="n">
        <v>22874</v>
      </c>
      <c r="I98" s="168" t="n">
        <f aca="false">H98/$X98</f>
        <v>0.131434842817167</v>
      </c>
      <c r="J98" s="60" t="n">
        <v>14777</v>
      </c>
      <c r="K98" s="168" t="n">
        <f aca="false">J98/$X98</f>
        <v>0.0849091838904116</v>
      </c>
      <c r="L98" s="60" t="n">
        <v>6902</v>
      </c>
      <c r="M98" s="168" t="n">
        <f aca="false">L98/$X98</f>
        <v>0.0396591451046641</v>
      </c>
      <c r="N98" s="60" t="n">
        <v>624</v>
      </c>
      <c r="O98" s="168" t="n">
        <f aca="false">N98/$X98</f>
        <v>0.00358552688283257</v>
      </c>
      <c r="P98" s="60" t="n">
        <v>0</v>
      </c>
      <c r="Q98" s="168" t="n">
        <f aca="false">P98/$X98</f>
        <v>0</v>
      </c>
      <c r="R98" s="60" t="n">
        <v>875</v>
      </c>
      <c r="S98" s="168" t="n">
        <f aca="false">R98/$X98</f>
        <v>0.00502778208730528</v>
      </c>
      <c r="T98" s="60" t="n">
        <v>0</v>
      </c>
      <c r="U98" s="168" t="n">
        <f aca="false">T98/$X98</f>
        <v>0</v>
      </c>
      <c r="V98" s="60" t="n">
        <v>1304</v>
      </c>
      <c r="W98" s="571" t="n">
        <f aca="false">V98/$X98</f>
        <v>0.00749283181925267</v>
      </c>
      <c r="X98" s="633" t="n">
        <f aca="false">D98+F98+H98+J98+L98+N98+P98+R98+T98+V98</f>
        <v>174033</v>
      </c>
      <c r="Y98" s="167" t="n">
        <v>175</v>
      </c>
      <c r="Z98" s="584" t="n">
        <f aca="false">Y98/$AS98</f>
        <v>0.00585049478470179</v>
      </c>
      <c r="AA98" s="60" t="n">
        <v>20392</v>
      </c>
      <c r="AB98" s="584" t="n">
        <f aca="false">AA98/$AS98</f>
        <v>0.681733083712223</v>
      </c>
      <c r="AC98" s="60" t="n">
        <v>3800</v>
      </c>
      <c r="AD98" s="584" t="n">
        <f aca="false">AC98/$AS98</f>
        <v>0.127039315324953</v>
      </c>
      <c r="AE98" s="60" t="n">
        <v>4221</v>
      </c>
      <c r="AF98" s="584" t="n">
        <f aca="false">AE98/$AS98</f>
        <v>0.141113934207007</v>
      </c>
      <c r="AG98" s="60" t="n">
        <v>873</v>
      </c>
      <c r="AH98" s="584" t="n">
        <f aca="false">AG98/$AS98</f>
        <v>0.0291856111259695</v>
      </c>
      <c r="AI98" s="60" t="n">
        <v>372</v>
      </c>
      <c r="AJ98" s="584" t="n">
        <f aca="false">AI98/$AS98</f>
        <v>0.0124364803423375</v>
      </c>
      <c r="AK98" s="60" t="n">
        <v>0</v>
      </c>
      <c r="AL98" s="584" t="n">
        <f aca="false">AK98/$AS98</f>
        <v>0</v>
      </c>
      <c r="AM98" s="60" t="n">
        <v>79</v>
      </c>
      <c r="AN98" s="584" t="n">
        <f aca="false">AM98/$AS98</f>
        <v>0.00264108050280824</v>
      </c>
      <c r="AO98" s="60" t="n">
        <v>0</v>
      </c>
      <c r="AP98" s="584" t="n">
        <f aca="false">AO98/$AS98</f>
        <v>0</v>
      </c>
      <c r="AQ98" s="60" t="n">
        <v>0</v>
      </c>
      <c r="AR98" s="584" t="n">
        <f aca="false">AQ98/$AS98</f>
        <v>0</v>
      </c>
      <c r="AS98" s="634" t="n">
        <f aca="false">Y98+AA98+AC98+AE98+AG98+AI98+AK98+AM98+AO98+AQ98</f>
        <v>29912</v>
      </c>
      <c r="AT98" s="635" t="n">
        <v>0</v>
      </c>
      <c r="AU98" s="636" t="n">
        <v>477</v>
      </c>
      <c r="AV98" s="637" t="n">
        <f aca="false">AU98/$BD98</f>
        <v>0.0918013856812933</v>
      </c>
      <c r="AW98" s="305" t="n">
        <v>1646</v>
      </c>
      <c r="AX98" s="637" t="n">
        <f aca="false">AW98/$BD98</f>
        <v>0.316782140107775</v>
      </c>
      <c r="AY98" s="305" t="n">
        <v>1032</v>
      </c>
      <c r="AZ98" s="637" t="n">
        <f aca="false">AY98/$BD98</f>
        <v>0.198614318706697</v>
      </c>
      <c r="BA98" s="305" t="n">
        <v>2041</v>
      </c>
      <c r="BB98" s="638" t="n">
        <f aca="false">BA98/$BD98</f>
        <v>0.392802155504234</v>
      </c>
      <c r="BC98" s="639" t="n">
        <v>30</v>
      </c>
      <c r="BD98" s="640" t="n">
        <f aca="false">AU98+AW98+AY98+BA98</f>
        <v>5196</v>
      </c>
      <c r="BE98" s="641" t="n">
        <v>5628</v>
      </c>
      <c r="BF98" s="637" t="n">
        <f aca="false">BE98/$BP98</f>
        <v>0.370190094060383</v>
      </c>
      <c r="BG98" s="305" t="n">
        <v>73</v>
      </c>
      <c r="BH98" s="637" t="n">
        <f aca="false">BG98/$BP98</f>
        <v>0.00480168387818194</v>
      </c>
      <c r="BI98" s="305" t="n">
        <v>869</v>
      </c>
      <c r="BJ98" s="639" t="n">
        <v>0</v>
      </c>
      <c r="BK98" s="642" t="n">
        <f aca="false">(BI98+BC98+BJ98)/$BP98</f>
        <v>0.059133065842268</v>
      </c>
      <c r="BL98" s="639" t="n">
        <v>0</v>
      </c>
      <c r="BM98" s="642" t="n">
        <f aca="false">BL98/BP98</f>
        <v>0</v>
      </c>
      <c r="BN98" s="639" t="n">
        <v>8603</v>
      </c>
      <c r="BO98" s="642" t="n">
        <f aca="false">(BN98)/$BP98</f>
        <v>0.565875156219167</v>
      </c>
      <c r="BP98" s="640" t="n">
        <f aca="false">BE98+BG98+BI98+BC98+BJ98+BN98+BL98</f>
        <v>15203</v>
      </c>
    </row>
    <row r="99" customFormat="false" ht="15" hidden="false" customHeight="true" outlineLevel="0" collapsed="false">
      <c r="B99" s="564"/>
      <c r="C99" s="490" t="s">
        <v>51</v>
      </c>
      <c r="D99" s="57" t="n">
        <v>2550</v>
      </c>
      <c r="E99" s="168" t="n">
        <f aca="false">D99/$X99</f>
        <v>0.0159682388598051</v>
      </c>
      <c r="F99" s="60" t="n">
        <v>113771</v>
      </c>
      <c r="G99" s="168" t="n">
        <f aca="false">F99/$X99</f>
        <v>0.712440197379956</v>
      </c>
      <c r="H99" s="60" t="n">
        <v>20981</v>
      </c>
      <c r="I99" s="168" t="n">
        <f aca="false">H99/$X99</f>
        <v>0.131384164516695</v>
      </c>
      <c r="J99" s="60" t="n">
        <v>12355</v>
      </c>
      <c r="K99" s="168" t="n">
        <f aca="false">J99/$X99</f>
        <v>0.0773676827893695</v>
      </c>
      <c r="L99" s="60" t="n">
        <v>7399</v>
      </c>
      <c r="M99" s="168" t="n">
        <f aca="false">L99/$X99</f>
        <v>0.0463329409112542</v>
      </c>
      <c r="N99" s="60" t="n">
        <v>514</v>
      </c>
      <c r="O99" s="168" t="n">
        <f aca="false">N99/$X99</f>
        <v>0.00321869598978033</v>
      </c>
      <c r="P99" s="60" t="n">
        <v>0</v>
      </c>
      <c r="Q99" s="168" t="n">
        <f aca="false">P99/$X99</f>
        <v>0</v>
      </c>
      <c r="R99" s="60" t="n">
        <v>870</v>
      </c>
      <c r="S99" s="168" t="n">
        <f aca="false">R99/$X99</f>
        <v>0.00544798737569822</v>
      </c>
      <c r="T99" s="60" t="n">
        <v>0</v>
      </c>
      <c r="U99" s="168" t="n">
        <f aca="false">T99/$X99</f>
        <v>0</v>
      </c>
      <c r="V99" s="60" t="n">
        <v>1252</v>
      </c>
      <c r="W99" s="571" t="n">
        <f aca="false">V99/$X99</f>
        <v>0.00784009217744158</v>
      </c>
      <c r="X99" s="633" t="n">
        <f aca="false">D99+F99+H99+J99+L99+N99+P99+R99+T99+V99</f>
        <v>159692</v>
      </c>
      <c r="Y99" s="167" t="n">
        <v>216</v>
      </c>
      <c r="Z99" s="584" t="n">
        <f aca="false">Y99/$AS99</f>
        <v>0.00536979490366687</v>
      </c>
      <c r="AA99" s="60" t="n">
        <v>27242</v>
      </c>
      <c r="AB99" s="584" t="n">
        <f aca="false">AA99/$AS99</f>
        <v>0.677240522063393</v>
      </c>
      <c r="AC99" s="60" t="n">
        <v>5074</v>
      </c>
      <c r="AD99" s="584" t="n">
        <f aca="false">AC99/$AS99</f>
        <v>0.126140459912989</v>
      </c>
      <c r="AE99" s="60" t="n">
        <v>5966</v>
      </c>
      <c r="AF99" s="584" t="n">
        <f aca="false">AE99/$AS99</f>
        <v>0.148315724052206</v>
      </c>
      <c r="AG99" s="60" t="n">
        <v>1298</v>
      </c>
      <c r="AH99" s="584" t="n">
        <f aca="false">AG99/$AS99</f>
        <v>0.0322684897451833</v>
      </c>
      <c r="AI99" s="60" t="n">
        <v>303</v>
      </c>
      <c r="AJ99" s="584" t="n">
        <f aca="false">AI99/$AS99</f>
        <v>0.00753262896208825</v>
      </c>
      <c r="AK99" s="60" t="n">
        <v>0</v>
      </c>
      <c r="AL99" s="584" t="n">
        <f aca="false">AK99/$AS99</f>
        <v>0</v>
      </c>
      <c r="AM99" s="60" t="n">
        <v>126</v>
      </c>
      <c r="AN99" s="584" t="n">
        <f aca="false">AM99/$AS99</f>
        <v>0.00313238036047234</v>
      </c>
      <c r="AO99" s="60" t="n">
        <v>0</v>
      </c>
      <c r="AP99" s="584" t="n">
        <f aca="false">AO99/$AS99</f>
        <v>0</v>
      </c>
      <c r="AQ99" s="60" t="n">
        <v>0</v>
      </c>
      <c r="AR99" s="584" t="n">
        <f aca="false">AQ99/$AS99</f>
        <v>0</v>
      </c>
      <c r="AS99" s="634" t="n">
        <f aca="false">Y99+AA99+AC99+AE99+AG99+AI99+AK99+AM99+AO99+AQ99</f>
        <v>40225</v>
      </c>
      <c r="AT99" s="635" t="n">
        <v>0</v>
      </c>
      <c r="AU99" s="636" t="n">
        <v>459</v>
      </c>
      <c r="AV99" s="637" t="n">
        <f aca="false">AU99/$BD99</f>
        <v>0.0928585879020838</v>
      </c>
      <c r="AW99" s="305" t="n">
        <v>1646</v>
      </c>
      <c r="AX99" s="637" t="n">
        <f aca="false">AW99/$BD99</f>
        <v>0.332996156180457</v>
      </c>
      <c r="AY99" s="305" t="n">
        <v>1032</v>
      </c>
      <c r="AZ99" s="637" t="n">
        <f aca="false">AY99/$BD99</f>
        <v>0.208780093060894</v>
      </c>
      <c r="BA99" s="305" t="n">
        <v>1806</v>
      </c>
      <c r="BB99" s="638" t="n">
        <f aca="false">BA99/$BD99</f>
        <v>0.365365162856565</v>
      </c>
      <c r="BC99" s="639" t="n">
        <v>70</v>
      </c>
      <c r="BD99" s="640" t="n">
        <f aca="false">AU99+AW99+AY99+BA99</f>
        <v>4943</v>
      </c>
      <c r="BE99" s="641" t="n">
        <v>5234</v>
      </c>
      <c r="BF99" s="637" t="n">
        <f aca="false">BE99/$BP99</f>
        <v>0.390888722927558</v>
      </c>
      <c r="BG99" s="305" t="n">
        <v>44</v>
      </c>
      <c r="BH99" s="637" t="n">
        <f aca="false">BG99/$BP99</f>
        <v>0.00328603435399552</v>
      </c>
      <c r="BI99" s="305" t="n">
        <v>798</v>
      </c>
      <c r="BJ99" s="639" t="n">
        <v>0</v>
      </c>
      <c r="BK99" s="642" t="n">
        <f aca="false">(BI99+BC99+BJ99)/$BP99</f>
        <v>0.0648244958924571</v>
      </c>
      <c r="BL99" s="639" t="n">
        <v>0</v>
      </c>
      <c r="BM99" s="642" t="n">
        <f aca="false">BL99/BP99</f>
        <v>0</v>
      </c>
      <c r="BN99" s="639" t="n">
        <v>7244</v>
      </c>
      <c r="BO99" s="642" t="n">
        <f aca="false">(BN99)/$BP99</f>
        <v>0.54100074682599</v>
      </c>
      <c r="BP99" s="640" t="n">
        <f aca="false">BE99+BG99+BI99+BC99+BJ99+BN99+BL99</f>
        <v>13390</v>
      </c>
    </row>
    <row r="100" customFormat="false" ht="15" hidden="false" customHeight="true" outlineLevel="0" collapsed="false">
      <c r="B100" s="564"/>
      <c r="C100" s="501" t="s">
        <v>52</v>
      </c>
      <c r="D100" s="68" t="n">
        <v>2383</v>
      </c>
      <c r="E100" s="173" t="n">
        <f aca="false">D100/$X100</f>
        <v>0.017989929263266</v>
      </c>
      <c r="F100" s="69" t="n">
        <v>96560</v>
      </c>
      <c r="G100" s="173" t="n">
        <f aca="false">F100/$X100</f>
        <v>0.728958275140983</v>
      </c>
      <c r="H100" s="69" t="n">
        <v>16897</v>
      </c>
      <c r="I100" s="173" t="n">
        <f aca="false">H100/$X100</f>
        <v>0.12756014887176</v>
      </c>
      <c r="J100" s="69" t="n">
        <v>8241</v>
      </c>
      <c r="K100" s="173" t="n">
        <f aca="false">J100/$X100</f>
        <v>0.0622135992692299</v>
      </c>
      <c r="L100" s="69" t="n">
        <v>6258</v>
      </c>
      <c r="M100" s="173" t="n">
        <f aca="false">L100/$X100</f>
        <v>0.047243381170591</v>
      </c>
      <c r="N100" s="69" t="n">
        <v>330</v>
      </c>
      <c r="O100" s="173" t="n">
        <f aca="false">N100/$X100</f>
        <v>0.00249126171081736</v>
      </c>
      <c r="P100" s="69" t="n">
        <v>0</v>
      </c>
      <c r="Q100" s="173" t="n">
        <f aca="false">P100/$X100</f>
        <v>0</v>
      </c>
      <c r="R100" s="69" t="n">
        <v>704</v>
      </c>
      <c r="S100" s="173" t="n">
        <f aca="false">R100/$X100</f>
        <v>0.0053146916497437</v>
      </c>
      <c r="T100" s="69" t="n">
        <v>0</v>
      </c>
      <c r="U100" s="173" t="n">
        <f aca="false">T100/$X100</f>
        <v>0</v>
      </c>
      <c r="V100" s="69" t="n">
        <v>1090</v>
      </c>
      <c r="W100" s="573" t="n">
        <f aca="false">V100/$X100</f>
        <v>0.00822871292360886</v>
      </c>
      <c r="X100" s="643" t="n">
        <f aca="false">D100+F100+H100+J100+L100+N100+P100+R100+T100+V100</f>
        <v>132463</v>
      </c>
      <c r="Y100" s="172" t="n">
        <v>158</v>
      </c>
      <c r="Z100" s="587" t="n">
        <f aca="false">Y100/$AS100</f>
        <v>0.00521796565389696</v>
      </c>
      <c r="AA100" s="69" t="n">
        <v>21353</v>
      </c>
      <c r="AB100" s="587" t="n">
        <f aca="false">AA100/$AS100</f>
        <v>0.705184940554822</v>
      </c>
      <c r="AC100" s="69" t="n">
        <v>3262</v>
      </c>
      <c r="AD100" s="587" t="n">
        <f aca="false">AC100/$AS100</f>
        <v>0.10772787318362</v>
      </c>
      <c r="AE100" s="69" t="n">
        <v>4105</v>
      </c>
      <c r="AF100" s="587" t="n">
        <f aca="false">AE100/$AS100</f>
        <v>0.135568031704095</v>
      </c>
      <c r="AG100" s="69" t="n">
        <v>1064</v>
      </c>
      <c r="AH100" s="587" t="n">
        <f aca="false">AG100/$AS100</f>
        <v>0.0351387054161163</v>
      </c>
      <c r="AI100" s="69" t="n">
        <v>238</v>
      </c>
      <c r="AJ100" s="587" t="n">
        <f aca="false">AI100/$AS100</f>
        <v>0.00785997357992074</v>
      </c>
      <c r="AK100" s="69" t="n">
        <v>0</v>
      </c>
      <c r="AL100" s="587" t="n">
        <f aca="false">AK100/$AS100</f>
        <v>0</v>
      </c>
      <c r="AM100" s="69" t="n">
        <v>100</v>
      </c>
      <c r="AN100" s="587" t="n">
        <f aca="false">AM100/$AS100</f>
        <v>0.00330250990752972</v>
      </c>
      <c r="AO100" s="69" t="n">
        <v>0</v>
      </c>
      <c r="AP100" s="587" t="n">
        <f aca="false">AO100/$AS100</f>
        <v>0</v>
      </c>
      <c r="AQ100" s="69" t="n">
        <v>0</v>
      </c>
      <c r="AR100" s="587" t="n">
        <f aca="false">AQ100/$AS100</f>
        <v>0</v>
      </c>
      <c r="AS100" s="644" t="n">
        <f aca="false">Y100+AA100+AC100+AE100+AG100+AI100+AK100+AM100+AO100+AQ100</f>
        <v>30280</v>
      </c>
      <c r="AT100" s="645" t="n">
        <v>0</v>
      </c>
      <c r="AU100" s="646" t="n">
        <v>438</v>
      </c>
      <c r="AV100" s="647" t="n">
        <f aca="false">AU100/$BD100</f>
        <v>0.0966034406704896</v>
      </c>
      <c r="AW100" s="306" t="n">
        <v>1556</v>
      </c>
      <c r="AX100" s="647" t="n">
        <f aca="false">AW100/$BD100</f>
        <v>0.343184825760917</v>
      </c>
      <c r="AY100" s="306" t="n">
        <v>899</v>
      </c>
      <c r="AZ100" s="647" t="n">
        <f aca="false">AY100/$BD100</f>
        <v>0.198279664755183</v>
      </c>
      <c r="BA100" s="306" t="n">
        <v>1641</v>
      </c>
      <c r="BB100" s="648" t="n">
        <f aca="false">BA100/$BD100</f>
        <v>0.36193206881341</v>
      </c>
      <c r="BC100" s="649" t="n">
        <v>40</v>
      </c>
      <c r="BD100" s="650" t="n">
        <f aca="false">AU100+AW100+AY100+BA100</f>
        <v>4534</v>
      </c>
      <c r="BE100" s="651" t="n">
        <v>4555</v>
      </c>
      <c r="BF100" s="647" t="n">
        <f aca="false">BE100/$BP100</f>
        <v>0.429231059178289</v>
      </c>
      <c r="BG100" s="306" t="n">
        <v>56</v>
      </c>
      <c r="BH100" s="647" t="n">
        <f aca="false">BG100/$BP100</f>
        <v>0.00527704485488127</v>
      </c>
      <c r="BI100" s="306" t="n">
        <v>717</v>
      </c>
      <c r="BJ100" s="649" t="n">
        <v>0</v>
      </c>
      <c r="BK100" s="652" t="n">
        <f aca="false">(BI100+BC100+BJ100)/$BP100</f>
        <v>0.0713343384847343</v>
      </c>
      <c r="BL100" s="649" t="n">
        <v>0</v>
      </c>
      <c r="BM100" s="652" t="n">
        <f aca="false">BL100/BP100</f>
        <v>0</v>
      </c>
      <c r="BN100" s="649" t="n">
        <v>5244</v>
      </c>
      <c r="BO100" s="652" t="n">
        <f aca="false">(BN100)/$BP100</f>
        <v>0.494157557482096</v>
      </c>
      <c r="BP100" s="650" t="n">
        <f aca="false">BE100+BG100+BI100+BC100+BJ100+BN100+BL100</f>
        <v>10612</v>
      </c>
    </row>
    <row r="101" customFormat="false" ht="15" hidden="false" customHeight="true" outlineLevel="0" collapsed="false">
      <c r="B101" s="513" t="s">
        <v>142</v>
      </c>
      <c r="C101" s="513"/>
      <c r="D101" s="78" t="n">
        <f aca="false">SUM(D89:D100)</f>
        <v>30529</v>
      </c>
      <c r="E101" s="179" t="n">
        <f aca="false">D101/$X101</f>
        <v>0.0164250620331374</v>
      </c>
      <c r="F101" s="81" t="n">
        <f aca="false">SUM(F89:F100)</f>
        <v>1352328</v>
      </c>
      <c r="G101" s="179" t="n">
        <f aca="false">F101/$X101</f>
        <v>0.727572841860155</v>
      </c>
      <c r="H101" s="81" t="n">
        <f aca="false">SUM(H89:H100)</f>
        <v>238877</v>
      </c>
      <c r="I101" s="179" t="n">
        <f aca="false">H101/$X101</f>
        <v>0.128519425572071</v>
      </c>
      <c r="J101" s="81" t="n">
        <f aca="false">SUM(J89:J100)</f>
        <v>132213</v>
      </c>
      <c r="K101" s="179" t="n">
        <f aca="false">J101/$X101</f>
        <v>0.0711325862814766</v>
      </c>
      <c r="L101" s="81" t="n">
        <f aca="false">SUM(L89:L100)</f>
        <v>73040</v>
      </c>
      <c r="M101" s="179" t="n">
        <f aca="false">L101/$X101</f>
        <v>0.0392966206197503</v>
      </c>
      <c r="N101" s="81" t="n">
        <f aca="false">SUM(N89:N100)</f>
        <v>6528</v>
      </c>
      <c r="O101" s="179" t="n">
        <f aca="false">N101/$X101</f>
        <v>0.00351216236864362</v>
      </c>
      <c r="P101" s="81" t="n">
        <f aca="false">SUM(P89:P100)</f>
        <v>11</v>
      </c>
      <c r="Q101" s="653" t="n">
        <f aca="false">P101/$X101</f>
        <v>5.91816575598649E-006</v>
      </c>
      <c r="R101" s="81" t="n">
        <f aca="false">SUM(R89:R100)</f>
        <v>8946</v>
      </c>
      <c r="S101" s="179" t="n">
        <f aca="false">R101/$X101</f>
        <v>0.0048130828048232</v>
      </c>
      <c r="T101" s="81" t="n">
        <f aca="false">SUM(T89:T100)</f>
        <v>0</v>
      </c>
      <c r="U101" s="179" t="n">
        <f aca="false">T101/$X101</f>
        <v>0</v>
      </c>
      <c r="V101" s="81" t="n">
        <f aca="false">SUM(V89:V100)</f>
        <v>16212</v>
      </c>
      <c r="W101" s="575" t="n">
        <f aca="false">V101/$X101</f>
        <v>0.00872230029418664</v>
      </c>
      <c r="X101" s="82" t="n">
        <f aca="false">D101+F101+H101+J101+L101+N101+P101+R101+T101+V101</f>
        <v>1858684</v>
      </c>
      <c r="Y101" s="178" t="n">
        <f aca="false">SUM(Y89:Y100)</f>
        <v>586</v>
      </c>
      <c r="Z101" s="589" t="n">
        <f aca="false">Y101/$AS101</f>
        <v>0.00538414891857623</v>
      </c>
      <c r="AA101" s="81" t="n">
        <f aca="false">SUM(AA89:AA100)</f>
        <v>75148</v>
      </c>
      <c r="AB101" s="589" t="n">
        <f aca="false">AA101/$AS101</f>
        <v>0.690457377019056</v>
      </c>
      <c r="AC101" s="81" t="n">
        <f aca="false">SUM(AC89:AC100)</f>
        <v>13132</v>
      </c>
      <c r="AD101" s="589" t="n">
        <f aca="false">AC101/$AS101</f>
        <v>0.12065638839376</v>
      </c>
      <c r="AE101" s="81" t="n">
        <f aca="false">SUM(AE89:AE100)</f>
        <v>15288</v>
      </c>
      <c r="AF101" s="589" t="n">
        <f aca="false">AE101/$AS101</f>
        <v>0.14046564618975</v>
      </c>
      <c r="AG101" s="81" t="n">
        <f aca="false">SUM(AG89:AG100)</f>
        <v>3393</v>
      </c>
      <c r="AH101" s="589" t="n">
        <f aca="false">AG101/$AS101</f>
        <v>0.0311747735166027</v>
      </c>
      <c r="AI101" s="81" t="n">
        <f aca="false">SUM(AI89:AI100)</f>
        <v>983</v>
      </c>
      <c r="AJ101" s="589" t="n">
        <f aca="false">AI101/$AS101</f>
        <v>0.00903177199140006</v>
      </c>
      <c r="AK101" s="81" t="n">
        <f aca="false">SUM(AK89:AK100)</f>
        <v>0</v>
      </c>
      <c r="AL101" s="589" t="n">
        <f aca="false">AK101/$AS101</f>
        <v>0</v>
      </c>
      <c r="AM101" s="81" t="n">
        <f aca="false">SUM(AM89:AM100)</f>
        <v>308</v>
      </c>
      <c r="AN101" s="589" t="n">
        <f aca="false">AM101/$AS101</f>
        <v>0.00282989397085577</v>
      </c>
      <c r="AO101" s="81" t="n">
        <f aca="false">SUM(AO89:AO100)</f>
        <v>0</v>
      </c>
      <c r="AP101" s="589" t="n">
        <f aca="false">AO101/$AS101</f>
        <v>0</v>
      </c>
      <c r="AQ101" s="81" t="n">
        <f aca="false">SUM(AQ89:AQ100)</f>
        <v>0</v>
      </c>
      <c r="AR101" s="589" t="n">
        <f aca="false">AQ101/$AS101</f>
        <v>0</v>
      </c>
      <c r="AS101" s="123" t="n">
        <f aca="false">Y101+AA101+AC101+AE101+AG101+AI101+AK101+AM101+AO101+AQ101</f>
        <v>108838</v>
      </c>
      <c r="AT101" s="654" t="n">
        <f aca="false">SUM(AT89:AT100)</f>
        <v>0</v>
      </c>
      <c r="AU101" s="178" t="n">
        <f aca="false">SUM(AU89:AU100)</f>
        <v>4902</v>
      </c>
      <c r="AV101" s="589" t="n">
        <f aca="false">AU101/$BD101</f>
        <v>0.0896193645105854</v>
      </c>
      <c r="AW101" s="81" t="n">
        <f aca="false">SUM(AW89:AW100)</f>
        <v>17962</v>
      </c>
      <c r="AX101" s="589" t="n">
        <f aca="false">AW101/$BD101</f>
        <v>0.328384950089583</v>
      </c>
      <c r="AY101" s="81" t="n">
        <f aca="false">SUM(AY89:AY100)</f>
        <v>10927</v>
      </c>
      <c r="AZ101" s="589" t="n">
        <f aca="false">AY101/$BD101</f>
        <v>0.199769644228308</v>
      </c>
      <c r="BA101" s="81" t="n">
        <f aca="false">SUM(BA89:BA100)</f>
        <v>20907</v>
      </c>
      <c r="BB101" s="655" t="n">
        <f aca="false">BA101/$BD101</f>
        <v>0.382226041171524</v>
      </c>
      <c r="BC101" s="82" t="n">
        <f aca="false">SUM(BC89:BC100)</f>
        <v>560</v>
      </c>
      <c r="BD101" s="123" t="n">
        <f aca="false">AU101+AW101+AY101+BA101</f>
        <v>54698</v>
      </c>
      <c r="BE101" s="78" t="n">
        <f aca="false">SUM(BE89:BE100)</f>
        <v>59064</v>
      </c>
      <c r="BF101" s="589" t="n">
        <f aca="false">BE101/$BP101</f>
        <v>0.338233357193987</v>
      </c>
      <c r="BG101" s="81" t="n">
        <f aca="false">SUM(BG89:BG100)</f>
        <v>809</v>
      </c>
      <c r="BH101" s="589" t="n">
        <f aca="false">BG101/$BP101</f>
        <v>0.00463278453829635</v>
      </c>
      <c r="BI101" s="81" t="n">
        <f aca="false">SUM(BI89:BI100)</f>
        <v>8749</v>
      </c>
      <c r="BJ101" s="81" t="n">
        <f aca="false">SUM(BJ89:BJ100)</f>
        <v>0</v>
      </c>
      <c r="BK101" s="656" t="n">
        <f aca="false">(BI101+BC101+BJ101)/$BP101</f>
        <v>0.0533085182534001</v>
      </c>
      <c r="BL101" s="82" t="n">
        <v>0</v>
      </c>
      <c r="BM101" s="656" t="n">
        <f aca="false">BL101/BP101</f>
        <v>0</v>
      </c>
      <c r="BN101" s="82" t="n">
        <f aca="false">SUM(BN89:BN100)</f>
        <v>105443</v>
      </c>
      <c r="BO101" s="656" t="n">
        <f aca="false">(BN101)/$BP101</f>
        <v>0.603825340014316</v>
      </c>
      <c r="BP101" s="123" t="n">
        <f aca="false">BE101+BG101+BI101+BC101+BJ101+BN101+BL101</f>
        <v>174625</v>
      </c>
    </row>
    <row r="102" customFormat="false" ht="15" hidden="false" customHeight="true" outlineLevel="0" collapsed="false">
      <c r="B102" s="564" t="n">
        <v>2015</v>
      </c>
      <c r="C102" s="621" t="s">
        <v>41</v>
      </c>
      <c r="D102" s="48" t="n">
        <v>2232</v>
      </c>
      <c r="E102" s="185" t="n">
        <f aca="false">D102/$X102</f>
        <v>0.017635346544041</v>
      </c>
      <c r="F102" s="209" t="n">
        <v>91095</v>
      </c>
      <c r="G102" s="185" t="n">
        <f aca="false">F102/$X102</f>
        <v>0.719754432540059</v>
      </c>
      <c r="H102" s="209" t="n">
        <v>17138</v>
      </c>
      <c r="I102" s="185" t="n">
        <f aca="false">H102/$X102</f>
        <v>0.135409753168358</v>
      </c>
      <c r="J102" s="209" t="n">
        <v>7112</v>
      </c>
      <c r="K102" s="185" t="n">
        <f aca="false">J102/$X102</f>
        <v>0.0561929142568187</v>
      </c>
      <c r="L102" s="209" t="n">
        <v>6620</v>
      </c>
      <c r="M102" s="185" t="n">
        <f aca="false">L102/$X102</f>
        <v>0.0523055529218419</v>
      </c>
      <c r="N102" s="209" t="n">
        <v>380</v>
      </c>
      <c r="O102" s="185" t="n">
        <f aca="false">N102/$X102</f>
        <v>0.00300243355140482</v>
      </c>
      <c r="P102" s="209" t="n">
        <v>0</v>
      </c>
      <c r="Q102" s="185" t="n">
        <f aca="false">P102/$X102</f>
        <v>0</v>
      </c>
      <c r="R102" s="209" t="n">
        <v>700</v>
      </c>
      <c r="S102" s="185" t="n">
        <f aca="false">R102/$X102</f>
        <v>0.00553079864732467</v>
      </c>
      <c r="T102" s="209" t="n">
        <v>0</v>
      </c>
      <c r="U102" s="185" t="n">
        <f aca="false">T102/$X102</f>
        <v>0</v>
      </c>
      <c r="V102" s="209" t="n">
        <v>1287</v>
      </c>
      <c r="W102" s="578" t="n">
        <f aca="false">V102/$X102</f>
        <v>0.0101687683701527</v>
      </c>
      <c r="X102" s="622" t="n">
        <f aca="false">D102+F102+H102+J102+L102+N102+P102+R102+T102+V102</f>
        <v>126564</v>
      </c>
      <c r="Y102" s="184" t="n">
        <v>106</v>
      </c>
      <c r="Z102" s="657" t="n">
        <f aca="false">Y102/$AS102</f>
        <v>0.00400045288145828</v>
      </c>
      <c r="AA102" s="209" t="n">
        <v>19400</v>
      </c>
      <c r="AB102" s="657" t="n">
        <f aca="false">AA102/$AS102</f>
        <v>0.732158357549911</v>
      </c>
      <c r="AC102" s="209" t="n">
        <v>3237</v>
      </c>
      <c r="AD102" s="657" t="n">
        <f aca="false">AC102/$AS102</f>
        <v>0.12216477337057</v>
      </c>
      <c r="AE102" s="209" t="n">
        <v>2316</v>
      </c>
      <c r="AF102" s="657" t="n">
        <f aca="false">AE102/$AS102</f>
        <v>0.0874061214477111</v>
      </c>
      <c r="AG102" s="209" t="n">
        <v>1097</v>
      </c>
      <c r="AH102" s="657" t="n">
        <f aca="false">AG102/$AS102</f>
        <v>0.0414009133109409</v>
      </c>
      <c r="AI102" s="209" t="n">
        <v>222</v>
      </c>
      <c r="AJ102" s="657" t="n">
        <f aca="false">AI102/$AS102</f>
        <v>0.00837830697814847</v>
      </c>
      <c r="AK102" s="209" t="n">
        <v>0</v>
      </c>
      <c r="AL102" s="657" t="n">
        <f aca="false">AK102/$AS102</f>
        <v>0</v>
      </c>
      <c r="AM102" s="209" t="n">
        <v>119</v>
      </c>
      <c r="AN102" s="657" t="n">
        <f aca="false">AM102/$AS102</f>
        <v>0.00449107446125977</v>
      </c>
      <c r="AO102" s="209" t="n">
        <v>0</v>
      </c>
      <c r="AP102" s="657" t="n">
        <f aca="false">AO102/$AS102</f>
        <v>0</v>
      </c>
      <c r="AQ102" s="209" t="n">
        <v>0</v>
      </c>
      <c r="AR102" s="657" t="n">
        <f aca="false">AQ102/$AS102</f>
        <v>0</v>
      </c>
      <c r="AS102" s="623" t="n">
        <f aca="false">Y102+AA102+AC102+AE102+AG102+AI102+AK102+AM102+AO102+AQ102</f>
        <v>26497</v>
      </c>
      <c r="AT102" s="624" t="n">
        <v>0</v>
      </c>
      <c r="AU102" s="625" t="n">
        <v>381</v>
      </c>
      <c r="AV102" s="658" t="n">
        <f aca="false">AU102/$BD102</f>
        <v>0.0900709219858156</v>
      </c>
      <c r="AW102" s="627" t="n">
        <v>1382</v>
      </c>
      <c r="AX102" s="658" t="n">
        <f aca="false">AW102/$BD102</f>
        <v>0.326713947990544</v>
      </c>
      <c r="AY102" s="627" t="n">
        <v>1006</v>
      </c>
      <c r="AZ102" s="658" t="n">
        <f aca="false">AY102/$BD102</f>
        <v>0.237825059101655</v>
      </c>
      <c r="BA102" s="627" t="n">
        <v>1461</v>
      </c>
      <c r="BB102" s="659" t="n">
        <f aca="false">BA102/$BD102</f>
        <v>0.345390070921986</v>
      </c>
      <c r="BC102" s="629" t="n">
        <v>10</v>
      </c>
      <c r="BD102" s="660" t="n">
        <f aca="false">AU102+AW102+AY102+BA102</f>
        <v>4230</v>
      </c>
      <c r="BE102" s="631" t="n">
        <v>4900</v>
      </c>
      <c r="BF102" s="658" t="n">
        <f aca="false">BE102/$BP102</f>
        <v>0.412492634060106</v>
      </c>
      <c r="BG102" s="627" t="n">
        <v>75</v>
      </c>
      <c r="BH102" s="658" t="n">
        <f aca="false">BG102/$BP102</f>
        <v>0.00631366276622611</v>
      </c>
      <c r="BI102" s="627" t="n">
        <v>128</v>
      </c>
      <c r="BJ102" s="629" t="n">
        <v>0</v>
      </c>
      <c r="BK102" s="661" t="n">
        <f aca="false">(BI102+BC102+BJ102)/$BP102</f>
        <v>0.011617139489856</v>
      </c>
      <c r="BL102" s="629" t="n">
        <v>0</v>
      </c>
      <c r="BM102" s="661" t="n">
        <f aca="false">BL102/BP102</f>
        <v>0</v>
      </c>
      <c r="BN102" s="629" t="n">
        <v>6766</v>
      </c>
      <c r="BO102" s="661" t="n">
        <f aca="false">(BN102)/$BP102</f>
        <v>0.569576563683812</v>
      </c>
      <c r="BP102" s="660" t="n">
        <f aca="false">BE102+BG102+BI102+BC102+BJ102+BN102+BL102</f>
        <v>11879</v>
      </c>
    </row>
    <row r="103" customFormat="false" ht="15" hidden="false" customHeight="true" outlineLevel="0" collapsed="false">
      <c r="B103" s="564"/>
      <c r="C103" s="490" t="s">
        <v>42</v>
      </c>
      <c r="D103" s="57" t="n">
        <v>2259</v>
      </c>
      <c r="E103" s="168" t="n">
        <f aca="false">D103/$X103</f>
        <v>0.0161044256872362</v>
      </c>
      <c r="F103" s="60" t="n">
        <v>99106</v>
      </c>
      <c r="G103" s="168" t="n">
        <f aca="false">F103/$X103</f>
        <v>0.706527318352914</v>
      </c>
      <c r="H103" s="60" t="n">
        <v>19171</v>
      </c>
      <c r="I103" s="168" t="n">
        <f aca="false">H103/$X103</f>
        <v>0.136670183643207</v>
      </c>
      <c r="J103" s="60" t="n">
        <v>10558</v>
      </c>
      <c r="K103" s="168" t="n">
        <f aca="false">J103/$X103</f>
        <v>0.0752680506444622</v>
      </c>
      <c r="L103" s="60" t="n">
        <v>6684</v>
      </c>
      <c r="M103" s="168" t="n">
        <f aca="false">L103/$X103</f>
        <v>0.0476502794570549</v>
      </c>
      <c r="N103" s="60" t="n">
        <v>419</v>
      </c>
      <c r="O103" s="168" t="n">
        <f aca="false">N103/$X103</f>
        <v>0.002987053724193</v>
      </c>
      <c r="P103" s="60" t="n">
        <v>0</v>
      </c>
      <c r="Q103" s="168" t="n">
        <f aca="false">P103/$X103</f>
        <v>0</v>
      </c>
      <c r="R103" s="60" t="n">
        <v>839</v>
      </c>
      <c r="S103" s="168" t="n">
        <f aca="false">R103/$X103</f>
        <v>0.00598123645488765</v>
      </c>
      <c r="T103" s="60" t="n">
        <v>0</v>
      </c>
      <c r="U103" s="168" t="n">
        <f aca="false">T103/$X103</f>
        <v>0</v>
      </c>
      <c r="V103" s="60" t="n">
        <v>1236</v>
      </c>
      <c r="W103" s="571" t="n">
        <f aca="false">V103/$X103</f>
        <v>0.00881145203604426</v>
      </c>
      <c r="X103" s="633" t="n">
        <f aca="false">D103+F103+H103+J103+L103+N103+P103+R103+T103+V103</f>
        <v>140272</v>
      </c>
      <c r="Y103" s="167" t="n">
        <v>213</v>
      </c>
      <c r="Z103" s="584" t="n">
        <f aca="false">Y103/$AS103</f>
        <v>0.00512882253792439</v>
      </c>
      <c r="AA103" s="60" t="n">
        <v>28473</v>
      </c>
      <c r="AB103" s="584" t="n">
        <f aca="false">AA103/$AS103</f>
        <v>0.68560077052733</v>
      </c>
      <c r="AC103" s="60" t="n">
        <v>4993</v>
      </c>
      <c r="AD103" s="584" t="n">
        <f aca="false">AC103/$AS103</f>
        <v>0.120226342403082</v>
      </c>
      <c r="AE103" s="60" t="n">
        <v>6051</v>
      </c>
      <c r="AF103" s="584" t="n">
        <f aca="false">AE103/$AS103</f>
        <v>0.145701902239345</v>
      </c>
      <c r="AG103" s="60" t="n">
        <v>1333</v>
      </c>
      <c r="AH103" s="584" t="n">
        <f aca="false">AG103/$AS103</f>
        <v>0.0320972790753672</v>
      </c>
      <c r="AI103" s="60" t="n">
        <v>351</v>
      </c>
      <c r="AJ103" s="584" t="n">
        <f aca="false">AI103/$AS103</f>
        <v>0.00845172164700217</v>
      </c>
      <c r="AK103" s="60" t="n">
        <v>0</v>
      </c>
      <c r="AL103" s="584" t="n">
        <f aca="false">AK103/$AS103</f>
        <v>0</v>
      </c>
      <c r="AM103" s="60" t="n">
        <v>116</v>
      </c>
      <c r="AN103" s="584" t="n">
        <f aca="false">AM103/$AS103</f>
        <v>0.00279316156994943</v>
      </c>
      <c r="AO103" s="60" t="n">
        <v>0</v>
      </c>
      <c r="AP103" s="584" t="n">
        <f aca="false">AO103/$AS103</f>
        <v>0</v>
      </c>
      <c r="AQ103" s="60" t="n">
        <v>0</v>
      </c>
      <c r="AR103" s="584" t="n">
        <f aca="false">AQ103/$AS103</f>
        <v>0</v>
      </c>
      <c r="AS103" s="634" t="n">
        <f aca="false">Y103+AA103+AC103+AE103+AG103+AI103+AK103+AM103+AO103+AQ103</f>
        <v>41530</v>
      </c>
      <c r="AT103" s="635" t="n">
        <v>0</v>
      </c>
      <c r="AU103" s="636" t="n">
        <v>418</v>
      </c>
      <c r="AV103" s="637" t="n">
        <f aca="false">AU103/$BD103</f>
        <v>0.0871923237380058</v>
      </c>
      <c r="AW103" s="305" t="n">
        <v>1488</v>
      </c>
      <c r="AX103" s="637" t="n">
        <f aca="false">AW103/$BD103</f>
        <v>0.310387984981227</v>
      </c>
      <c r="AY103" s="305" t="n">
        <v>1110</v>
      </c>
      <c r="AZ103" s="637" t="n">
        <f aca="false">AY103/$BD103</f>
        <v>0.23153942428035</v>
      </c>
      <c r="BA103" s="305" t="n">
        <v>1778</v>
      </c>
      <c r="BB103" s="638" t="n">
        <f aca="false">BA103/$BD103</f>
        <v>0.370880267000417</v>
      </c>
      <c r="BC103" s="639" t="n">
        <v>30</v>
      </c>
      <c r="BD103" s="640" t="n">
        <f aca="false">AU103+AW103+AY103+BA103</f>
        <v>4794</v>
      </c>
      <c r="BE103" s="641" t="n">
        <v>5067</v>
      </c>
      <c r="BF103" s="637" t="n">
        <f aca="false">BE103/$BP103</f>
        <v>0.441145742643218</v>
      </c>
      <c r="BG103" s="305" t="n">
        <v>47</v>
      </c>
      <c r="BH103" s="637" t="n">
        <f aca="false">BG103/$BP103</f>
        <v>0.00409193801149225</v>
      </c>
      <c r="BI103" s="305" t="n">
        <v>154</v>
      </c>
      <c r="BJ103" s="639" t="n">
        <v>0</v>
      </c>
      <c r="BK103" s="642" t="n">
        <f aca="false">(BI103+BC103+BJ103)/$BP103</f>
        <v>0.0160195020024378</v>
      </c>
      <c r="BL103" s="639" t="n">
        <v>0</v>
      </c>
      <c r="BM103" s="642" t="n">
        <f aca="false">BL103/BP103</f>
        <v>0</v>
      </c>
      <c r="BN103" s="639" t="n">
        <v>6188</v>
      </c>
      <c r="BO103" s="642" t="n">
        <f aca="false">(BN103)/$BP103</f>
        <v>0.538742817342852</v>
      </c>
      <c r="BP103" s="640" t="n">
        <f aca="false">BE103+BG103+BI103+BC103+BJ103+BN103+BL103</f>
        <v>11486</v>
      </c>
    </row>
    <row r="104" customFormat="false" ht="15" hidden="false" customHeight="true" outlineLevel="0" collapsed="false">
      <c r="B104" s="564"/>
      <c r="C104" s="490" t="s">
        <v>43</v>
      </c>
      <c r="D104" s="57" t="n">
        <v>2288</v>
      </c>
      <c r="E104" s="168" t="n">
        <f aca="false">D104/$X104</f>
        <v>0.016782067832414</v>
      </c>
      <c r="F104" s="60" t="n">
        <v>99636</v>
      </c>
      <c r="G104" s="168" t="n">
        <f aca="false">F104/$X104</f>
        <v>0.730812111254548</v>
      </c>
      <c r="H104" s="60" t="n">
        <v>16877</v>
      </c>
      <c r="I104" s="168" t="n">
        <f aca="false">H104/$X104</f>
        <v>0.123789754723624</v>
      </c>
      <c r="J104" s="60" t="n">
        <v>9058</v>
      </c>
      <c r="K104" s="168" t="n">
        <f aca="false">J104/$X104</f>
        <v>0.0664387982631147</v>
      </c>
      <c r="L104" s="60" t="n">
        <v>6256</v>
      </c>
      <c r="M104" s="168" t="n">
        <f aca="false">L104/$X104</f>
        <v>0.0458866330242929</v>
      </c>
      <c r="N104" s="60" t="n">
        <v>179</v>
      </c>
      <c r="O104" s="168" t="n">
        <f aca="false">N104/$X104</f>
        <v>0.00131293275437155</v>
      </c>
      <c r="P104" s="60" t="n">
        <v>6</v>
      </c>
      <c r="Q104" s="662" t="n">
        <f aca="false">P104/$X104</f>
        <v>4.40089191409459E-005</v>
      </c>
      <c r="R104" s="60" t="n">
        <v>934</v>
      </c>
      <c r="S104" s="168" t="n">
        <f aca="false">R104/$X104</f>
        <v>0.00685072174627391</v>
      </c>
      <c r="T104" s="60" t="n">
        <v>0</v>
      </c>
      <c r="U104" s="168" t="n">
        <f aca="false">T104/$X104</f>
        <v>0</v>
      </c>
      <c r="V104" s="60" t="n">
        <v>1102</v>
      </c>
      <c r="W104" s="571" t="n">
        <f aca="false">V104/$X104</f>
        <v>0.0080829714822204</v>
      </c>
      <c r="X104" s="633" t="n">
        <f aca="false">D104+F104+H104+J104+L104+N104+P104+R104+T104+V104</f>
        <v>136336</v>
      </c>
      <c r="Y104" s="167" t="n">
        <v>183</v>
      </c>
      <c r="Z104" s="584" t="n">
        <f aca="false">Y104/$AS104</f>
        <v>0.00483436360754478</v>
      </c>
      <c r="AA104" s="60" t="n">
        <v>27278</v>
      </c>
      <c r="AB104" s="584" t="n">
        <f aca="false">AA104/$AS104</f>
        <v>0.720610767686374</v>
      </c>
      <c r="AC104" s="60" t="n">
        <v>3758</v>
      </c>
      <c r="AD104" s="584" t="n">
        <f aca="false">AC104/$AS104</f>
        <v>0.0992761663232419</v>
      </c>
      <c r="AE104" s="60" t="n">
        <v>5165</v>
      </c>
      <c r="AF104" s="584" t="n">
        <f aca="false">AE104/$AS104</f>
        <v>0.136445289797644</v>
      </c>
      <c r="AG104" s="60" t="n">
        <v>1168</v>
      </c>
      <c r="AH104" s="584" t="n">
        <f aca="false">AG104/$AS104</f>
        <v>0.0308553917683732</v>
      </c>
      <c r="AI104" s="60" t="n">
        <v>146</v>
      </c>
      <c r="AJ104" s="584" t="n">
        <f aca="false">AI104/$AS104</f>
        <v>0.00385692397104665</v>
      </c>
      <c r="AK104" s="60" t="n">
        <v>0</v>
      </c>
      <c r="AL104" s="584" t="n">
        <f aca="false">AK104/$AS104</f>
        <v>0</v>
      </c>
      <c r="AM104" s="60" t="n">
        <v>156</v>
      </c>
      <c r="AN104" s="584" t="n">
        <f aca="false">AM104/$AS104</f>
        <v>0.00412109684577588</v>
      </c>
      <c r="AO104" s="60" t="n">
        <v>0</v>
      </c>
      <c r="AP104" s="584" t="n">
        <f aca="false">AO104/$AS104</f>
        <v>0</v>
      </c>
      <c r="AQ104" s="60" t="n">
        <v>0</v>
      </c>
      <c r="AR104" s="584" t="n">
        <f aca="false">AQ104/$AS104</f>
        <v>0</v>
      </c>
      <c r="AS104" s="634" t="n">
        <f aca="false">Y104+AA104+AC104+AE104+AG104+AI104+AK104+AM104+AO104+AQ104</f>
        <v>37854</v>
      </c>
      <c r="AT104" s="635" t="n">
        <v>0</v>
      </c>
      <c r="AU104" s="636" t="n">
        <v>368</v>
      </c>
      <c r="AV104" s="637" t="n">
        <f aca="false">AU104/$BD104</f>
        <v>0.0798091520277597</v>
      </c>
      <c r="AW104" s="305" t="n">
        <v>1506</v>
      </c>
      <c r="AX104" s="637" t="n">
        <f aca="false">AW104/$BD104</f>
        <v>0.326610279765777</v>
      </c>
      <c r="AY104" s="305" t="n">
        <v>1090</v>
      </c>
      <c r="AZ104" s="637" t="n">
        <f aca="false">AY104/$BD104</f>
        <v>0.236391238343093</v>
      </c>
      <c r="BA104" s="305" t="n">
        <v>1647</v>
      </c>
      <c r="BB104" s="638" t="n">
        <f aca="false">BA104/$BD104</f>
        <v>0.35718932986337</v>
      </c>
      <c r="BC104" s="639" t="n">
        <v>30</v>
      </c>
      <c r="BD104" s="640" t="n">
        <f aca="false">AU104+AW104+AY104+BA104</f>
        <v>4611</v>
      </c>
      <c r="BE104" s="641" t="n">
        <v>1130</v>
      </c>
      <c r="BF104" s="637" t="n">
        <f aca="false">BE104/$BP104</f>
        <v>0.159132516546965</v>
      </c>
      <c r="BG104" s="305" t="n">
        <v>22</v>
      </c>
      <c r="BH104" s="637" t="n">
        <f aca="false">BG104/$BP104</f>
        <v>0.00309815518940994</v>
      </c>
      <c r="BI104" s="305" t="n">
        <v>168</v>
      </c>
      <c r="BJ104" s="639" t="n">
        <v>0</v>
      </c>
      <c r="BK104" s="642" t="n">
        <f aca="false">(BI104+BC104+BJ104)/$BP104</f>
        <v>0.0278833967046895</v>
      </c>
      <c r="BL104" s="639" t="n">
        <v>0</v>
      </c>
      <c r="BM104" s="642" t="n">
        <f aca="false">BL104/BP104</f>
        <v>0</v>
      </c>
      <c r="BN104" s="639" t="n">
        <v>5751</v>
      </c>
      <c r="BO104" s="642" t="n">
        <f aca="false">(BN104)/$BP104</f>
        <v>0.809885931558935</v>
      </c>
      <c r="BP104" s="640" t="n">
        <f aca="false">BE104+BG104+BI104+BC104+BJ104+BN104+BL104</f>
        <v>7101</v>
      </c>
    </row>
    <row r="105" customFormat="false" ht="15" hidden="false" customHeight="true" outlineLevel="0" collapsed="false">
      <c r="B105" s="564"/>
      <c r="C105" s="490" t="s">
        <v>44</v>
      </c>
      <c r="D105" s="57" t="n">
        <v>2111</v>
      </c>
      <c r="E105" s="168" t="n">
        <f aca="false">D105/$X105</f>
        <v>0.0174369140544336</v>
      </c>
      <c r="F105" s="60" t="n">
        <v>89089</v>
      </c>
      <c r="G105" s="168" t="n">
        <f aca="false">F105/$X105</f>
        <v>0.735877421220006</v>
      </c>
      <c r="H105" s="60" t="n">
        <v>14505</v>
      </c>
      <c r="I105" s="168" t="n">
        <f aca="false">H105/$X105</f>
        <v>0.119811671416181</v>
      </c>
      <c r="J105" s="60" t="n">
        <v>7509</v>
      </c>
      <c r="K105" s="168" t="n">
        <f aca="false">J105/$X105</f>
        <v>0.0620245322760501</v>
      </c>
      <c r="L105" s="60" t="n">
        <v>5785</v>
      </c>
      <c r="M105" s="168" t="n">
        <f aca="false">L105/$X105</f>
        <v>0.0477842481311692</v>
      </c>
      <c r="N105" s="60" t="n">
        <v>211</v>
      </c>
      <c r="O105" s="168" t="n">
        <f aca="false">N105/$X105</f>
        <v>0.00174286540288275</v>
      </c>
      <c r="P105" s="60" t="n">
        <v>0</v>
      </c>
      <c r="Q105" s="168" t="n">
        <f aca="false">P105/$X105</f>
        <v>0</v>
      </c>
      <c r="R105" s="60" t="n">
        <v>715</v>
      </c>
      <c r="S105" s="168" t="n">
        <f aca="false">R105/$X105</f>
        <v>0.00590591830834676</v>
      </c>
      <c r="T105" s="60" t="n">
        <v>0</v>
      </c>
      <c r="U105" s="168" t="n">
        <f aca="false">T105/$X105</f>
        <v>0</v>
      </c>
      <c r="V105" s="60" t="n">
        <v>1140</v>
      </c>
      <c r="W105" s="571" t="n">
        <f aca="false">V105/$X105</f>
        <v>0.00941642919093049</v>
      </c>
      <c r="X105" s="633" t="n">
        <f aca="false">D105+F105+H105+J105+L105+N105+P105+R105+T105+V105</f>
        <v>121065</v>
      </c>
      <c r="Y105" s="167" t="n">
        <v>121</v>
      </c>
      <c r="Z105" s="584" t="n">
        <f aca="false">Y105/$AS105</f>
        <v>0.00380371569582849</v>
      </c>
      <c r="AA105" s="60" t="n">
        <v>23015</v>
      </c>
      <c r="AB105" s="584" t="n">
        <f aca="false">AA105/$AS105</f>
        <v>0.723491873880104</v>
      </c>
      <c r="AC105" s="60" t="n">
        <v>2916</v>
      </c>
      <c r="AD105" s="584" t="n">
        <f aca="false">AC105/$AS105</f>
        <v>0.0916664047027758</v>
      </c>
      <c r="AE105" s="60" t="n">
        <v>4379</v>
      </c>
      <c r="AF105" s="584" t="n">
        <f aca="false">AE105/$AS105</f>
        <v>0.137656785388702</v>
      </c>
      <c r="AG105" s="60" t="n">
        <v>1123</v>
      </c>
      <c r="AH105" s="584" t="n">
        <f aca="false">AG105/$AS105</f>
        <v>0.0353022539373173</v>
      </c>
      <c r="AI105" s="60" t="n">
        <v>108</v>
      </c>
      <c r="AJ105" s="584" t="n">
        <f aca="false">AI105/$AS105</f>
        <v>0.00339505202602873</v>
      </c>
      <c r="AK105" s="60" t="n">
        <v>0</v>
      </c>
      <c r="AL105" s="584" t="n">
        <f aca="false">AK105/$AS105</f>
        <v>0</v>
      </c>
      <c r="AM105" s="60" t="n">
        <v>149</v>
      </c>
      <c r="AN105" s="584" t="n">
        <f aca="false">AM105/$AS105</f>
        <v>0.00468391436924334</v>
      </c>
      <c r="AO105" s="60" t="n">
        <v>0</v>
      </c>
      <c r="AP105" s="584" t="n">
        <f aca="false">AO105/$AS105</f>
        <v>0</v>
      </c>
      <c r="AQ105" s="60" t="n">
        <v>0</v>
      </c>
      <c r="AR105" s="584" t="n">
        <f aca="false">AQ105/$AS105</f>
        <v>0</v>
      </c>
      <c r="AS105" s="634" t="n">
        <f aca="false">Y105+AA105+AC105+AE105+AG105+AI105+AK105+AM105+AO105+AQ105</f>
        <v>31811</v>
      </c>
      <c r="AT105" s="635" t="n">
        <v>0</v>
      </c>
      <c r="AU105" s="636" t="n">
        <v>323</v>
      </c>
      <c r="AV105" s="637" t="n">
        <f aca="false">AU105/$BD105</f>
        <v>0.0802085920039732</v>
      </c>
      <c r="AW105" s="305" t="n">
        <v>1281</v>
      </c>
      <c r="AX105" s="637" t="n">
        <f aca="false">AW105/$BD105</f>
        <v>0.318102806059101</v>
      </c>
      <c r="AY105" s="305" t="n">
        <v>945</v>
      </c>
      <c r="AZ105" s="637" t="n">
        <f aca="false">AY105/$BD105</f>
        <v>0.234666004469829</v>
      </c>
      <c r="BA105" s="305" t="n">
        <v>1478</v>
      </c>
      <c r="BB105" s="638" t="n">
        <f aca="false">BA105/$BD105</f>
        <v>0.367022597467097</v>
      </c>
      <c r="BC105" s="639" t="n">
        <v>40</v>
      </c>
      <c r="BD105" s="640" t="n">
        <f aca="false">AU105+AW105+AY105+BA105</f>
        <v>4027</v>
      </c>
      <c r="BE105" s="641" t="n">
        <v>0</v>
      </c>
      <c r="BF105" s="637" t="n">
        <f aca="false">BE105/$BP105</f>
        <v>0</v>
      </c>
      <c r="BG105" s="305" t="n">
        <v>0</v>
      </c>
      <c r="BH105" s="637" t="n">
        <f aca="false">BG105/$BP105</f>
        <v>0</v>
      </c>
      <c r="BI105" s="305" t="n">
        <v>141</v>
      </c>
      <c r="BJ105" s="639" t="n">
        <v>0</v>
      </c>
      <c r="BK105" s="642" t="n">
        <f aca="false">(BI105+BC105+BJ105)/$BP105</f>
        <v>0.0378502718527813</v>
      </c>
      <c r="BL105" s="639" t="n">
        <v>0</v>
      </c>
      <c r="BM105" s="642" t="n">
        <f aca="false">BL105/BP105</f>
        <v>0</v>
      </c>
      <c r="BN105" s="639" t="n">
        <v>4601</v>
      </c>
      <c r="BO105" s="642" t="n">
        <f aca="false">(BN105)/$BP105</f>
        <v>0.962149728147219</v>
      </c>
      <c r="BP105" s="640" t="n">
        <f aca="false">BE105+BG105+BI105+BC105+BJ105+BN105+BL105</f>
        <v>4782</v>
      </c>
    </row>
    <row r="106" customFormat="false" ht="15" hidden="false" customHeight="true" outlineLevel="0" collapsed="false">
      <c r="B106" s="564"/>
      <c r="C106" s="490" t="s">
        <v>45</v>
      </c>
      <c r="D106" s="57" t="n">
        <v>2517</v>
      </c>
      <c r="E106" s="168" t="n">
        <f aca="false">D106/$X106</f>
        <v>0.0185005512679162</v>
      </c>
      <c r="F106" s="60" t="n">
        <v>99670</v>
      </c>
      <c r="G106" s="168" t="n">
        <f aca="false">F106/$X106</f>
        <v>0.732598309445057</v>
      </c>
      <c r="H106" s="60" t="n">
        <v>16223</v>
      </c>
      <c r="I106" s="168" t="n">
        <f aca="false">H106/$X106</f>
        <v>0.119242925395075</v>
      </c>
      <c r="J106" s="60" t="n">
        <v>8728</v>
      </c>
      <c r="K106" s="168" t="n">
        <f aca="false">J106/$X106</f>
        <v>0.0641528849687615</v>
      </c>
      <c r="L106" s="60" t="n">
        <v>6765</v>
      </c>
      <c r="M106" s="168" t="n">
        <f aca="false">L106/$X106</f>
        <v>0.0497243660418964</v>
      </c>
      <c r="N106" s="60" t="n">
        <v>271</v>
      </c>
      <c r="O106" s="168" t="n">
        <f aca="false">N106/$X106</f>
        <v>0.00199191473722896</v>
      </c>
      <c r="P106" s="60" t="n">
        <v>0</v>
      </c>
      <c r="Q106" s="168" t="n">
        <f aca="false">P106/$X106</f>
        <v>0</v>
      </c>
      <c r="R106" s="60" t="n">
        <v>740</v>
      </c>
      <c r="S106" s="168" t="n">
        <f aca="false">R106/$X106</f>
        <v>0.00543917677324513</v>
      </c>
      <c r="T106" s="60" t="n">
        <v>0</v>
      </c>
      <c r="U106" s="168" t="n">
        <f aca="false">T106/$X106</f>
        <v>0</v>
      </c>
      <c r="V106" s="60" t="n">
        <v>1136</v>
      </c>
      <c r="W106" s="571" t="n">
        <f aca="false">V106/$X106</f>
        <v>0.00834987137081955</v>
      </c>
      <c r="X106" s="633" t="n">
        <f aca="false">D106+F106+H106+J106+L106+N106+P106+R106+T106+V106</f>
        <v>136050</v>
      </c>
      <c r="Y106" s="167" t="n">
        <v>183</v>
      </c>
      <c r="Z106" s="584" t="n">
        <f aca="false">Y106/$AS106</f>
        <v>0.00495491836568922</v>
      </c>
      <c r="AA106" s="60" t="n">
        <v>26286</v>
      </c>
      <c r="AB106" s="584" t="n">
        <f aca="false">AA106/$AS106</f>
        <v>0.711721224920803</v>
      </c>
      <c r="AC106" s="60" t="n">
        <v>3501</v>
      </c>
      <c r="AD106" s="584" t="n">
        <f aca="false">AC106/$AS106</f>
        <v>0.0947932743075299</v>
      </c>
      <c r="AE106" s="60" t="n">
        <v>5422</v>
      </c>
      <c r="AF106" s="584" t="n">
        <f aca="false">AE106/$AS106</f>
        <v>0.146806379118945</v>
      </c>
      <c r="AG106" s="60" t="n">
        <v>1199</v>
      </c>
      <c r="AH106" s="584" t="n">
        <f aca="false">AG106/$AS106</f>
        <v>0.0324641919150895</v>
      </c>
      <c r="AI106" s="60" t="n">
        <v>90</v>
      </c>
      <c r="AJ106" s="584" t="n">
        <f aca="false">AI106/$AS106</f>
        <v>0.00243684509787994</v>
      </c>
      <c r="AK106" s="60" t="n">
        <v>0</v>
      </c>
      <c r="AL106" s="584" t="n">
        <f aca="false">AK106/$AS106</f>
        <v>0</v>
      </c>
      <c r="AM106" s="60" t="n">
        <v>251</v>
      </c>
      <c r="AN106" s="584" t="n">
        <f aca="false">AM106/$AS106</f>
        <v>0.00679609021742073</v>
      </c>
      <c r="AO106" s="60" t="n">
        <v>1</v>
      </c>
      <c r="AP106" s="586" t="n">
        <f aca="false">AO106/$AS106</f>
        <v>2.70760566431105E-005</v>
      </c>
      <c r="AQ106" s="60" t="n">
        <v>0</v>
      </c>
      <c r="AR106" s="584" t="n">
        <f aca="false">AQ106/$AS106</f>
        <v>0</v>
      </c>
      <c r="AS106" s="634" t="n">
        <f aca="false">Y106+AA106+AC106+AE106+AG106+AI106+AK106+AM106+AO106+AQ106</f>
        <v>36933</v>
      </c>
      <c r="AT106" s="635" t="n">
        <v>0</v>
      </c>
      <c r="AU106" s="636" t="n">
        <v>420</v>
      </c>
      <c r="AV106" s="637" t="n">
        <f aca="false">AU106/$BD106</f>
        <v>0.0941492938802959</v>
      </c>
      <c r="AW106" s="305" t="n">
        <v>1412</v>
      </c>
      <c r="AX106" s="637" t="n">
        <f aca="false">AW106/$BD106</f>
        <v>0.316520959426138</v>
      </c>
      <c r="AY106" s="305" t="n">
        <v>977</v>
      </c>
      <c r="AZ106" s="637" t="n">
        <f aca="false">AY106/$BD106</f>
        <v>0.219009190764403</v>
      </c>
      <c r="BA106" s="305" t="n">
        <v>1652</v>
      </c>
      <c r="BB106" s="638" t="n">
        <f aca="false">BA106/$BD106</f>
        <v>0.370320555929164</v>
      </c>
      <c r="BC106" s="639" t="n">
        <v>80</v>
      </c>
      <c r="BD106" s="640" t="n">
        <f aca="false">AU106+AW106+AY106+BA106</f>
        <v>4461</v>
      </c>
      <c r="BE106" s="641" t="n">
        <v>0</v>
      </c>
      <c r="BF106" s="637" t="n">
        <f aca="false">BE106/$BP106</f>
        <v>0</v>
      </c>
      <c r="BG106" s="305" t="n">
        <v>0</v>
      </c>
      <c r="BH106" s="637" t="n">
        <f aca="false">BG106/$BP106</f>
        <v>0</v>
      </c>
      <c r="BI106" s="305" t="n">
        <v>158</v>
      </c>
      <c r="BJ106" s="639" t="n">
        <v>0</v>
      </c>
      <c r="BK106" s="642" t="n">
        <f aca="false">(BI106+BC106+BJ106)/$BP106</f>
        <v>0.0441394658753709</v>
      </c>
      <c r="BL106" s="639" t="n">
        <v>0</v>
      </c>
      <c r="BM106" s="642" t="n">
        <f aca="false">BL106/BP106</f>
        <v>0</v>
      </c>
      <c r="BN106" s="639" t="n">
        <v>5154</v>
      </c>
      <c r="BO106" s="642" t="n">
        <f aca="false">(BN106)/$BP106</f>
        <v>0.955860534124629</v>
      </c>
      <c r="BP106" s="640" t="n">
        <f aca="false">BE106+BG106+BI106+BC106+BJ106+BN106+BL106</f>
        <v>5392</v>
      </c>
    </row>
    <row r="107" customFormat="false" ht="15" hidden="false" customHeight="true" outlineLevel="0" collapsed="false">
      <c r="B107" s="564"/>
      <c r="C107" s="490" t="s">
        <v>46</v>
      </c>
      <c r="D107" s="57" t="n">
        <v>2468</v>
      </c>
      <c r="E107" s="168" t="n">
        <f aca="false">D107/$X107</f>
        <v>0.0192552253594751</v>
      </c>
      <c r="F107" s="60" t="n">
        <v>94285</v>
      </c>
      <c r="G107" s="168" t="n">
        <f aca="false">F107/$X107</f>
        <v>0.735607343200206</v>
      </c>
      <c r="H107" s="60" t="n">
        <v>16319</v>
      </c>
      <c r="I107" s="168" t="n">
        <f aca="false">H107/$X107</f>
        <v>0.127320106418668</v>
      </c>
      <c r="J107" s="60" t="n">
        <v>7143</v>
      </c>
      <c r="K107" s="168" t="n">
        <f aca="false">J107/$X107</f>
        <v>0.0557293657790642</v>
      </c>
      <c r="L107" s="60" t="n">
        <v>5866</v>
      </c>
      <c r="M107" s="168" t="n">
        <f aca="false">L107/$X107</f>
        <v>0.0457662690270182</v>
      </c>
      <c r="N107" s="60" t="n">
        <v>191</v>
      </c>
      <c r="O107" s="168" t="n">
        <f aca="false">N107/$X107</f>
        <v>0.00149017343746343</v>
      </c>
      <c r="P107" s="60" t="n">
        <v>0</v>
      </c>
      <c r="Q107" s="168" t="n">
        <f aca="false">P107/$X107</f>
        <v>0</v>
      </c>
      <c r="R107" s="60" t="n">
        <v>638</v>
      </c>
      <c r="S107" s="168" t="n">
        <f aca="false">R107/$X107</f>
        <v>0.00497764739843805</v>
      </c>
      <c r="T107" s="60" t="n">
        <v>0</v>
      </c>
      <c r="U107" s="168" t="n">
        <f aca="false">T107/$X107</f>
        <v>0</v>
      </c>
      <c r="V107" s="60" t="n">
        <v>1263</v>
      </c>
      <c r="W107" s="571" t="n">
        <f aca="false">V107/$X107</f>
        <v>0.00985386937966655</v>
      </c>
      <c r="X107" s="633" t="n">
        <f aca="false">D107+F107+H107+J107+L107+N107+P107+R107+T107+V107</f>
        <v>128173</v>
      </c>
      <c r="Y107" s="167" t="n">
        <v>58</v>
      </c>
      <c r="Z107" s="584" t="n">
        <f aca="false">Y107/$AS107</f>
        <v>0.00272108843537415</v>
      </c>
      <c r="AA107" s="60" t="n">
        <v>16343</v>
      </c>
      <c r="AB107" s="584" t="n">
        <f aca="false">AA107/$AS107</f>
        <v>0.766737039643443</v>
      </c>
      <c r="AC107" s="60" t="n">
        <v>1890</v>
      </c>
      <c r="AD107" s="584" t="n">
        <f aca="false">AC107/$AS107</f>
        <v>0.0886699507389163</v>
      </c>
      <c r="AE107" s="60" t="n">
        <v>2379</v>
      </c>
      <c r="AF107" s="584" t="n">
        <f aca="false">AE107/$AS107</f>
        <v>0.111611541168191</v>
      </c>
      <c r="AG107" s="60" t="n">
        <v>543</v>
      </c>
      <c r="AH107" s="584" t="n">
        <f aca="false">AG107/$AS107</f>
        <v>0.0254750175932442</v>
      </c>
      <c r="AI107" s="60" t="n">
        <v>31</v>
      </c>
      <c r="AJ107" s="584" t="n">
        <f aca="false">AI107/$AS107</f>
        <v>0.00145437485338963</v>
      </c>
      <c r="AK107" s="60" t="n">
        <v>0</v>
      </c>
      <c r="AL107" s="584" t="n">
        <f aca="false">AK107/$AS107</f>
        <v>0</v>
      </c>
      <c r="AM107" s="60" t="n">
        <v>71</v>
      </c>
      <c r="AN107" s="584" t="n">
        <f aca="false">AM107/$AS107</f>
        <v>0.00333098756744077</v>
      </c>
      <c r="AO107" s="60" t="n">
        <v>0</v>
      </c>
      <c r="AP107" s="584" t="n">
        <f aca="false">AO107/$AS107</f>
        <v>0</v>
      </c>
      <c r="AQ107" s="60" t="n">
        <v>0</v>
      </c>
      <c r="AR107" s="584" t="n">
        <f aca="false">AQ107/$AS107</f>
        <v>0</v>
      </c>
      <c r="AS107" s="634" t="n">
        <f aca="false">Y107+AA107+AC107+AE107+AG107+AI107+AK107+AM107+AO107+AQ107</f>
        <v>21315</v>
      </c>
      <c r="AT107" s="635" t="n">
        <v>0</v>
      </c>
      <c r="AU107" s="636" t="n">
        <v>389</v>
      </c>
      <c r="AV107" s="637" t="n">
        <f aca="false">AU107/$BD107</f>
        <v>0.0943716642406599</v>
      </c>
      <c r="AW107" s="305" t="n">
        <v>1318</v>
      </c>
      <c r="AX107" s="637" t="n">
        <f aca="false">AW107/$BD107</f>
        <v>0.319747695293547</v>
      </c>
      <c r="AY107" s="305" t="n">
        <v>911</v>
      </c>
      <c r="AZ107" s="637" t="n">
        <f aca="false">AY107/$BD107</f>
        <v>0.221009218825813</v>
      </c>
      <c r="BA107" s="305" t="n">
        <v>1504</v>
      </c>
      <c r="BB107" s="638" t="n">
        <f aca="false">BA107/$BD107</f>
        <v>0.364871421639981</v>
      </c>
      <c r="BC107" s="639" t="n">
        <v>20</v>
      </c>
      <c r="BD107" s="640" t="n">
        <f aca="false">AU107+AW107+AY107+BA107</f>
        <v>4122</v>
      </c>
      <c r="BE107" s="641" t="n">
        <v>0</v>
      </c>
      <c r="BF107" s="637" t="n">
        <f aca="false">BE107/$BP107</f>
        <v>0</v>
      </c>
      <c r="BG107" s="305" t="n">
        <v>0</v>
      </c>
      <c r="BH107" s="637" t="n">
        <f aca="false">BG107/$BP107</f>
        <v>0</v>
      </c>
      <c r="BI107" s="305" t="n">
        <v>134</v>
      </c>
      <c r="BJ107" s="639" t="n">
        <v>0</v>
      </c>
      <c r="BK107" s="642" t="n">
        <f aca="false">(BI107+BC107+BJ107)/$BP107</f>
        <v>0.0311111111111111</v>
      </c>
      <c r="BL107" s="639" t="n">
        <v>0</v>
      </c>
      <c r="BM107" s="642" t="n">
        <f aca="false">BL107/BP107</f>
        <v>0</v>
      </c>
      <c r="BN107" s="639" t="n">
        <v>4796</v>
      </c>
      <c r="BO107" s="642" t="n">
        <f aca="false">(BN107)/$BP107</f>
        <v>0.968888888888889</v>
      </c>
      <c r="BP107" s="640" t="n">
        <f aca="false">BE107+BG107+BI107+BC107+BJ107+BN107+BL107</f>
        <v>4950</v>
      </c>
    </row>
    <row r="108" customFormat="false" ht="15" hidden="false" customHeight="true" outlineLevel="0" collapsed="false">
      <c r="B108" s="564"/>
      <c r="C108" s="490" t="s">
        <v>47</v>
      </c>
      <c r="D108" s="57" t="n">
        <v>2064</v>
      </c>
      <c r="E108" s="168" t="n">
        <f aca="false">D108/$X108</f>
        <v>0.0178303011454932</v>
      </c>
      <c r="F108" s="60" t="n">
        <v>85238</v>
      </c>
      <c r="G108" s="168" t="n">
        <f aca="false">F108/$X108</f>
        <v>0.736346516007533</v>
      </c>
      <c r="H108" s="60" t="n">
        <v>16211</v>
      </c>
      <c r="I108" s="168" t="n">
        <f aca="false">H108/$X108</f>
        <v>0.140042156913561</v>
      </c>
      <c r="J108" s="60" t="n">
        <v>5846</v>
      </c>
      <c r="K108" s="168" t="n">
        <f aca="false">J108/$X108</f>
        <v>0.0505019091553068</v>
      </c>
      <c r="L108" s="60" t="n">
        <v>4499</v>
      </c>
      <c r="M108" s="168" t="n">
        <f aca="false">L108/$X108</f>
        <v>0.0388655643670416</v>
      </c>
      <c r="N108" s="60" t="n">
        <v>165</v>
      </c>
      <c r="O108" s="168" t="n">
        <f aca="false">N108/$X108</f>
        <v>0.00142538744622402</v>
      </c>
      <c r="P108" s="60" t="n">
        <v>0</v>
      </c>
      <c r="Q108" s="168" t="n">
        <f aca="false">P108/$X108</f>
        <v>0</v>
      </c>
      <c r="R108" s="60" t="n">
        <v>551</v>
      </c>
      <c r="S108" s="168" t="n">
        <f aca="false">R108/$X108</f>
        <v>0.00475993019920869</v>
      </c>
      <c r="T108" s="60" t="n">
        <v>0</v>
      </c>
      <c r="U108" s="168" t="n">
        <f aca="false">T108/$X108</f>
        <v>0</v>
      </c>
      <c r="V108" s="60" t="n">
        <v>1184</v>
      </c>
      <c r="W108" s="571" t="n">
        <f aca="false">V108/$X108</f>
        <v>0.0102282347656317</v>
      </c>
      <c r="X108" s="633" t="n">
        <f aca="false">D108+F108+H108+J108+L108+N108+P108+R108+T108+V108</f>
        <v>115758</v>
      </c>
      <c r="Y108" s="167" t="n">
        <v>62</v>
      </c>
      <c r="Z108" s="584" t="n">
        <f aca="false">Y108/$AS108</f>
        <v>0.00480843803319373</v>
      </c>
      <c r="AA108" s="60" t="n">
        <v>10577</v>
      </c>
      <c r="AB108" s="584" t="n">
        <f aca="false">AA108/$AS108</f>
        <v>0.820304017372421</v>
      </c>
      <c r="AC108" s="60" t="n">
        <v>1089</v>
      </c>
      <c r="AD108" s="584" t="n">
        <f aca="false">AC108/$AS108</f>
        <v>0.0844578873894835</v>
      </c>
      <c r="AE108" s="60" t="n">
        <v>755</v>
      </c>
      <c r="AF108" s="584" t="n">
        <f aca="false">AE108/$AS108</f>
        <v>0.058554366371956</v>
      </c>
      <c r="AG108" s="60" t="n">
        <v>368</v>
      </c>
      <c r="AH108" s="584" t="n">
        <f aca="false">AG108/$AS108</f>
        <v>0.0285404063905693</v>
      </c>
      <c r="AI108" s="60" t="n">
        <v>20</v>
      </c>
      <c r="AJ108" s="584" t="n">
        <f aca="false">AI108/$AS108</f>
        <v>0.00155110904296572</v>
      </c>
      <c r="AK108" s="60" t="n">
        <v>0</v>
      </c>
      <c r="AL108" s="584" t="n">
        <f aca="false">AK108/$AS108</f>
        <v>0</v>
      </c>
      <c r="AM108" s="60" t="n">
        <v>23</v>
      </c>
      <c r="AN108" s="584" t="n">
        <f aca="false">AM108/$AS108</f>
        <v>0.00178377539941058</v>
      </c>
      <c r="AO108" s="60" t="n">
        <v>0</v>
      </c>
      <c r="AP108" s="584" t="n">
        <f aca="false">AO108/$AS108</f>
        <v>0</v>
      </c>
      <c r="AQ108" s="60" t="n">
        <v>0</v>
      </c>
      <c r="AR108" s="584" t="n">
        <f aca="false">AQ108/$AS108</f>
        <v>0</v>
      </c>
      <c r="AS108" s="634" t="n">
        <f aca="false">Y108+AA108+AC108+AE108+AG108+AI108+AK108+AM108+AO108+AQ108</f>
        <v>12894</v>
      </c>
      <c r="AT108" s="635" t="n">
        <v>0</v>
      </c>
      <c r="AU108" s="636" t="n">
        <v>287</v>
      </c>
      <c r="AV108" s="637" t="n">
        <f aca="false">AU108/$BD108</f>
        <v>0.0833091436865022</v>
      </c>
      <c r="AW108" s="305" t="n">
        <v>1304</v>
      </c>
      <c r="AX108" s="637" t="n">
        <f aca="false">AW108/$BD108</f>
        <v>0.378519593613933</v>
      </c>
      <c r="AY108" s="305" t="n">
        <v>772</v>
      </c>
      <c r="AZ108" s="637" t="n">
        <f aca="false">AY108/$BD108</f>
        <v>0.224092888243832</v>
      </c>
      <c r="BA108" s="305" t="n">
        <v>1082</v>
      </c>
      <c r="BB108" s="638" t="n">
        <f aca="false">BA108/$BD108</f>
        <v>0.314078374455733</v>
      </c>
      <c r="BC108" s="639" t="n">
        <v>40</v>
      </c>
      <c r="BD108" s="640" t="n">
        <f aca="false">AU108+AW108+AY108+BA108</f>
        <v>3445</v>
      </c>
      <c r="BE108" s="641" t="n">
        <v>0</v>
      </c>
      <c r="BF108" s="637" t="n">
        <f aca="false">BE108/$BP108</f>
        <v>0</v>
      </c>
      <c r="BG108" s="305" t="n">
        <v>0</v>
      </c>
      <c r="BH108" s="637" t="n">
        <f aca="false">BG108/$BP108</f>
        <v>0</v>
      </c>
      <c r="BI108" s="305" t="n">
        <v>138</v>
      </c>
      <c r="BJ108" s="639" t="n">
        <v>0</v>
      </c>
      <c r="BK108" s="642" t="n">
        <f aca="false">(BI108+BC108+BJ108)/$BP108</f>
        <v>0.0338531761125903</v>
      </c>
      <c r="BL108" s="639" t="n">
        <v>0</v>
      </c>
      <c r="BM108" s="642" t="n">
        <f aca="false">BL108/BP108</f>
        <v>0</v>
      </c>
      <c r="BN108" s="639" t="n">
        <v>5080</v>
      </c>
      <c r="BO108" s="642" t="n">
        <f aca="false">(BN108)/$BP108</f>
        <v>0.96614682388741</v>
      </c>
      <c r="BP108" s="640" t="n">
        <f aca="false">BE108+BG108+BI108+BC108+BJ108+BN108+BL108</f>
        <v>5258</v>
      </c>
    </row>
    <row r="109" customFormat="false" ht="15" hidden="false" customHeight="true" outlineLevel="0" collapsed="false">
      <c r="B109" s="564"/>
      <c r="C109" s="490" t="s">
        <v>48</v>
      </c>
      <c r="D109" s="57" t="n">
        <v>1178</v>
      </c>
      <c r="E109" s="168" t="n">
        <f aca="false">D109/$X109</f>
        <v>0.0172300311544706</v>
      </c>
      <c r="F109" s="60" t="n">
        <v>49952</v>
      </c>
      <c r="G109" s="168" t="n">
        <f aca="false">F109/$X109</f>
        <v>0.730623528207228</v>
      </c>
      <c r="H109" s="60" t="n">
        <v>10119</v>
      </c>
      <c r="I109" s="168" t="n">
        <f aca="false">H109/$X109</f>
        <v>0.148005675086662</v>
      </c>
      <c r="J109" s="60" t="n">
        <v>3502</v>
      </c>
      <c r="K109" s="168" t="n">
        <f aca="false">J109/$X109</f>
        <v>0.05122204507891</v>
      </c>
      <c r="L109" s="60" t="n">
        <v>2514</v>
      </c>
      <c r="M109" s="168" t="n">
        <f aca="false">L109/$X109</f>
        <v>0.0367710512074186</v>
      </c>
      <c r="N109" s="60" t="n">
        <v>98</v>
      </c>
      <c r="O109" s="168" t="n">
        <f aca="false">N109/$X109</f>
        <v>0.0014333981775366</v>
      </c>
      <c r="P109" s="60" t="n">
        <v>0</v>
      </c>
      <c r="Q109" s="168" t="n">
        <f aca="false">P109/$X109</f>
        <v>0</v>
      </c>
      <c r="R109" s="60" t="n">
        <v>264</v>
      </c>
      <c r="S109" s="168" t="n">
        <f aca="false">R109/$X109</f>
        <v>0.00386139917213942</v>
      </c>
      <c r="T109" s="60" t="n">
        <v>0</v>
      </c>
      <c r="U109" s="168" t="n">
        <f aca="false">T109/$X109</f>
        <v>0</v>
      </c>
      <c r="V109" s="60" t="n">
        <v>742</v>
      </c>
      <c r="W109" s="571" t="n">
        <f aca="false">V109/$X109</f>
        <v>0.0108528719156343</v>
      </c>
      <c r="X109" s="633" t="n">
        <f aca="false">D109+F109+H109+J109+L109+N109+P109+R109+T109+V109</f>
        <v>68369</v>
      </c>
      <c r="Y109" s="167" t="n">
        <v>107</v>
      </c>
      <c r="Z109" s="584" t="n">
        <f aca="false">Y109/$AS109</f>
        <v>0.014200398142004</v>
      </c>
      <c r="AA109" s="60" t="n">
        <v>6084</v>
      </c>
      <c r="AB109" s="584" t="n">
        <f aca="false">AA109/$AS109</f>
        <v>0.80743198407432</v>
      </c>
      <c r="AC109" s="60" t="n">
        <v>767</v>
      </c>
      <c r="AD109" s="584" t="n">
        <f aca="false">AC109/$AS109</f>
        <v>0.101791639017916</v>
      </c>
      <c r="AE109" s="60" t="n">
        <v>307</v>
      </c>
      <c r="AF109" s="584" t="n">
        <f aca="false">AE109/$AS109</f>
        <v>0.040743198407432</v>
      </c>
      <c r="AG109" s="60" t="n">
        <v>240</v>
      </c>
      <c r="AH109" s="584" t="n">
        <f aca="false">AG109/$AS109</f>
        <v>0.0318513603185136</v>
      </c>
      <c r="AI109" s="60" t="n">
        <v>18</v>
      </c>
      <c r="AJ109" s="584" t="n">
        <f aca="false">AI109/$AS109</f>
        <v>0.00238885202388852</v>
      </c>
      <c r="AK109" s="60" t="n">
        <v>0</v>
      </c>
      <c r="AL109" s="584" t="n">
        <f aca="false">AK109/$AS109</f>
        <v>0</v>
      </c>
      <c r="AM109" s="60" t="n">
        <v>12</v>
      </c>
      <c r="AN109" s="584" t="n">
        <f aca="false">AM109/$AS109</f>
        <v>0.00159256801592568</v>
      </c>
      <c r="AO109" s="60" t="n">
        <v>0</v>
      </c>
      <c r="AP109" s="584" t="n">
        <f aca="false">AO109/$AS109</f>
        <v>0</v>
      </c>
      <c r="AQ109" s="60" t="n">
        <v>0</v>
      </c>
      <c r="AR109" s="584" t="n">
        <f aca="false">AQ109/$AS109</f>
        <v>0</v>
      </c>
      <c r="AS109" s="634" t="n">
        <f aca="false">Y109+AA109+AC109+AE109+AG109+AI109+AK109+AM109+AO109+AQ109</f>
        <v>7535</v>
      </c>
      <c r="AT109" s="635" t="n">
        <v>0</v>
      </c>
      <c r="AU109" s="636" t="n">
        <v>137</v>
      </c>
      <c r="AV109" s="637" t="n">
        <f aca="false">AU109/$BD109</f>
        <v>0.128157156220767</v>
      </c>
      <c r="AW109" s="305" t="n">
        <v>635</v>
      </c>
      <c r="AX109" s="637" t="n">
        <f aca="false">AW109/$BD109</f>
        <v>0.594013096351731</v>
      </c>
      <c r="AY109" s="305" t="n">
        <v>297</v>
      </c>
      <c r="AZ109" s="637" t="n">
        <f aca="false">AY109/$BD109</f>
        <v>0.277829747427502</v>
      </c>
      <c r="BA109" s="305" t="n">
        <v>0</v>
      </c>
      <c r="BB109" s="638" t="n">
        <f aca="false">BA109/$BD109</f>
        <v>0</v>
      </c>
      <c r="BC109" s="639" t="n">
        <v>40</v>
      </c>
      <c r="BD109" s="640" t="n">
        <f aca="false">AU109+AW109+AY109+BA109</f>
        <v>1069</v>
      </c>
      <c r="BE109" s="641" t="n">
        <v>0</v>
      </c>
      <c r="BF109" s="637" t="n">
        <f aca="false">BE109/$BP109</f>
        <v>0</v>
      </c>
      <c r="BG109" s="305" t="n">
        <v>0</v>
      </c>
      <c r="BH109" s="637" t="n">
        <f aca="false">BG109/$BP109</f>
        <v>0</v>
      </c>
      <c r="BI109" s="305" t="n">
        <v>165</v>
      </c>
      <c r="BJ109" s="639" t="n">
        <v>0</v>
      </c>
      <c r="BK109" s="642" t="n">
        <f aca="false">(BI109+BC109+BJ109)/$BP109</f>
        <v>0.0600117096018735</v>
      </c>
      <c r="BL109" s="639" t="n">
        <v>0</v>
      </c>
      <c r="BM109" s="642" t="n">
        <f aca="false">BL109/BP109</f>
        <v>0</v>
      </c>
      <c r="BN109" s="639" t="n">
        <v>3211</v>
      </c>
      <c r="BO109" s="642" t="n">
        <f aca="false">(BN109)/$BP109</f>
        <v>0.939988290398127</v>
      </c>
      <c r="BP109" s="640" t="n">
        <f aca="false">BE109+BG109+BI109+BC109+BJ109+BN109+BL109</f>
        <v>3416</v>
      </c>
    </row>
    <row r="110" customFormat="false" ht="15" hidden="false" customHeight="true" outlineLevel="0" collapsed="false">
      <c r="B110" s="564"/>
      <c r="C110" s="490" t="s">
        <v>49</v>
      </c>
      <c r="D110" s="57" t="n">
        <v>2188</v>
      </c>
      <c r="E110" s="168" t="n">
        <f aca="false">D110/$X110</f>
        <v>0.0184151832681059</v>
      </c>
      <c r="F110" s="60" t="n">
        <v>86765</v>
      </c>
      <c r="G110" s="168" t="n">
        <f aca="false">F110/$X110</f>
        <v>0.730252914194336</v>
      </c>
      <c r="H110" s="60" t="n">
        <v>15105</v>
      </c>
      <c r="I110" s="168" t="n">
        <f aca="false">H110/$X110</f>
        <v>0.127130412826663</v>
      </c>
      <c r="J110" s="60" t="n">
        <v>7478</v>
      </c>
      <c r="K110" s="168" t="n">
        <f aca="false">J110/$X110</f>
        <v>0.0629381812060767</v>
      </c>
      <c r="L110" s="60" t="n">
        <v>5458</v>
      </c>
      <c r="M110" s="168" t="n">
        <f aca="false">L110/$X110</f>
        <v>0.0459369608214451</v>
      </c>
      <c r="N110" s="60" t="n">
        <v>202</v>
      </c>
      <c r="O110" s="168" t="n">
        <f aca="false">N110/$X110</f>
        <v>0.00170012203846316</v>
      </c>
      <c r="P110" s="60" t="n">
        <v>0</v>
      </c>
      <c r="Q110" s="168" t="n">
        <f aca="false">P110/$X110</f>
        <v>0</v>
      </c>
      <c r="R110" s="60" t="n">
        <v>634</v>
      </c>
      <c r="S110" s="168" t="n">
        <f aca="false">R110/$X110</f>
        <v>0.00533602659596852</v>
      </c>
      <c r="T110" s="60" t="n">
        <v>0</v>
      </c>
      <c r="U110" s="168" t="n">
        <f aca="false">T110/$X110</f>
        <v>0</v>
      </c>
      <c r="V110" s="60" t="n">
        <v>985</v>
      </c>
      <c r="W110" s="571" t="n">
        <f aca="false">V110/$X110</f>
        <v>0.00829019904894163</v>
      </c>
      <c r="X110" s="633" t="n">
        <f aca="false">D110+F110+H110+J110+L110+N110+P110+R110+T110+V110</f>
        <v>118815</v>
      </c>
      <c r="Y110" s="167" t="n">
        <v>185</v>
      </c>
      <c r="Z110" s="584" t="n">
        <f aca="false">Y110/$AS110</f>
        <v>0.00458340559423234</v>
      </c>
      <c r="AA110" s="60" t="n">
        <v>28402</v>
      </c>
      <c r="AB110" s="584" t="n">
        <f aca="false">AA110/$AS110</f>
        <v>0.703664246958848</v>
      </c>
      <c r="AC110" s="60" t="n">
        <v>3760</v>
      </c>
      <c r="AD110" s="584" t="n">
        <f aca="false">AC110/$AS110</f>
        <v>0.0931546218071006</v>
      </c>
      <c r="AE110" s="60" t="n">
        <v>6621</v>
      </c>
      <c r="AF110" s="584" t="n">
        <f aca="false">AE110/$AS110</f>
        <v>0.164036369942769</v>
      </c>
      <c r="AG110" s="60" t="n">
        <v>1070</v>
      </c>
      <c r="AH110" s="584" t="n">
        <f aca="false">AG110/$AS110</f>
        <v>0.0265094269504249</v>
      </c>
      <c r="AI110" s="60" t="n">
        <v>145</v>
      </c>
      <c r="AJ110" s="584" t="n">
        <f aca="false">AI110/$AS110</f>
        <v>0.00359239897926319</v>
      </c>
      <c r="AK110" s="60" t="n">
        <v>0</v>
      </c>
      <c r="AL110" s="584" t="n">
        <f aca="false">AK110/$AS110</f>
        <v>0</v>
      </c>
      <c r="AM110" s="60" t="n">
        <v>180</v>
      </c>
      <c r="AN110" s="584" t="n">
        <f aca="false">AM110/$AS110</f>
        <v>0.0044595297673612</v>
      </c>
      <c r="AO110" s="60" t="n">
        <v>0</v>
      </c>
      <c r="AP110" s="584" t="n">
        <f aca="false">AO110/$AS110</f>
        <v>0</v>
      </c>
      <c r="AQ110" s="60" t="n">
        <v>0</v>
      </c>
      <c r="AR110" s="584" t="n">
        <f aca="false">AQ110/$AS110</f>
        <v>0</v>
      </c>
      <c r="AS110" s="634" t="n">
        <f aca="false">Y110+AA110+AC110+AE110+AG110+AI110+AK110+AM110+AO110+AQ110</f>
        <v>40363</v>
      </c>
      <c r="AT110" s="635" t="n">
        <v>0</v>
      </c>
      <c r="AU110" s="636" t="n">
        <v>344</v>
      </c>
      <c r="AV110" s="637" t="n">
        <f aca="false">AU110/$BD110</f>
        <v>0.0724515585509688</v>
      </c>
      <c r="AW110" s="305" t="n">
        <v>2101</v>
      </c>
      <c r="AX110" s="637" t="n">
        <f aca="false">AW110/$BD110</f>
        <v>0.442502106149958</v>
      </c>
      <c r="AY110" s="305" t="n">
        <v>745</v>
      </c>
      <c r="AZ110" s="637" t="n">
        <f aca="false">AY110/$BD110</f>
        <v>0.156908171861837</v>
      </c>
      <c r="BA110" s="305" t="n">
        <v>1558</v>
      </c>
      <c r="BB110" s="638" t="n">
        <f aca="false">BA110/$BD110</f>
        <v>0.328138163437237</v>
      </c>
      <c r="BC110" s="639" t="n">
        <v>40</v>
      </c>
      <c r="BD110" s="640" t="n">
        <f aca="false">AU110+AW110+AY110+BA110</f>
        <v>4748</v>
      </c>
      <c r="BE110" s="641" t="n">
        <v>0</v>
      </c>
      <c r="BF110" s="637" t="n">
        <f aca="false">BE110/$BP110</f>
        <v>0</v>
      </c>
      <c r="BG110" s="305" t="n">
        <v>0</v>
      </c>
      <c r="BH110" s="637" t="n">
        <f aca="false">BG110/$BP110</f>
        <v>0</v>
      </c>
      <c r="BI110" s="305" t="n">
        <v>82</v>
      </c>
      <c r="BJ110" s="639" t="n">
        <v>0</v>
      </c>
      <c r="BK110" s="642" t="n">
        <f aca="false">(BI110+BC110+BJ110)/$BP110</f>
        <v>0.0312419974391805</v>
      </c>
      <c r="BL110" s="639" t="n">
        <v>0</v>
      </c>
      <c r="BM110" s="642" t="n">
        <f aca="false">BL110/BP110</f>
        <v>0</v>
      </c>
      <c r="BN110" s="639" t="n">
        <v>3783</v>
      </c>
      <c r="BO110" s="642" t="n">
        <f aca="false">(BN110)/$BP110</f>
        <v>0.968758002560819</v>
      </c>
      <c r="BP110" s="640" t="n">
        <f aca="false">BE110+BG110+BI110+BC110+BJ110+BN110+BL110</f>
        <v>3905</v>
      </c>
    </row>
    <row r="111" customFormat="false" ht="15" hidden="false" customHeight="true" outlineLevel="0" collapsed="false">
      <c r="B111" s="564"/>
      <c r="C111" s="490" t="s">
        <v>50</v>
      </c>
      <c r="D111" s="57" t="n">
        <v>2071</v>
      </c>
      <c r="E111" s="168" t="n">
        <f aca="false">D111/$X111</f>
        <v>0.0162640572972294</v>
      </c>
      <c r="F111" s="60" t="n">
        <v>93586</v>
      </c>
      <c r="G111" s="168" t="n">
        <f aca="false">F111/$X111</f>
        <v>0.734953194697493</v>
      </c>
      <c r="H111" s="60" t="n">
        <v>14468</v>
      </c>
      <c r="I111" s="168" t="n">
        <f aca="false">H111/$X111</f>
        <v>0.113620657159012</v>
      </c>
      <c r="J111" s="60" t="n">
        <v>8315</v>
      </c>
      <c r="K111" s="168" t="n">
        <f aca="false">J111/$X111</f>
        <v>0.065299679587862</v>
      </c>
      <c r="L111" s="60" t="n">
        <v>6700</v>
      </c>
      <c r="M111" s="168" t="n">
        <f aca="false">L111/$X111</f>
        <v>0.0526166991267199</v>
      </c>
      <c r="N111" s="60" t="n">
        <v>318</v>
      </c>
      <c r="O111" s="168" t="n">
        <f aca="false">N111/$X111</f>
        <v>0.00249732989885029</v>
      </c>
      <c r="P111" s="60" t="n">
        <v>0</v>
      </c>
      <c r="Q111" s="168" t="n">
        <f aca="false">P111/$X111</f>
        <v>0</v>
      </c>
      <c r="R111" s="60" t="n">
        <v>756</v>
      </c>
      <c r="S111" s="168" t="n">
        <f aca="false">R111/$X111</f>
        <v>0.00593704843877615</v>
      </c>
      <c r="T111" s="60" t="n">
        <v>0</v>
      </c>
      <c r="U111" s="168" t="n">
        <f aca="false">T111/$X111</f>
        <v>0</v>
      </c>
      <c r="V111" s="60" t="n">
        <v>1122</v>
      </c>
      <c r="W111" s="571" t="n">
        <f aca="false">V111/$X111</f>
        <v>0.00881133379405667</v>
      </c>
      <c r="X111" s="633" t="n">
        <f aca="false">D111+F111+H111+J111+L111+N111+P111+R111+T111+V111</f>
        <v>127336</v>
      </c>
      <c r="Y111" s="167" t="n">
        <v>275</v>
      </c>
      <c r="Z111" s="584" t="n">
        <f aca="false">Y111/$AS111</f>
        <v>0.00424585835816517</v>
      </c>
      <c r="AA111" s="60" t="n">
        <v>44281</v>
      </c>
      <c r="AB111" s="584" t="n">
        <f aca="false">AA111/$AS111</f>
        <v>0.683675832574225</v>
      </c>
      <c r="AC111" s="60" t="n">
        <v>6183</v>
      </c>
      <c r="AD111" s="584" t="n">
        <f aca="false">AC111/$AS111</f>
        <v>0.0954623353764919</v>
      </c>
      <c r="AE111" s="60" t="n">
        <v>10830</v>
      </c>
      <c r="AF111" s="584" t="n">
        <f aca="false">AE111/$AS111</f>
        <v>0.167209621887014</v>
      </c>
      <c r="AG111" s="60" t="n">
        <v>2458</v>
      </c>
      <c r="AH111" s="584" t="n">
        <f aca="false">AG111/$AS111</f>
        <v>0.0379502539795272</v>
      </c>
      <c r="AI111" s="60" t="n">
        <v>370</v>
      </c>
      <c r="AJ111" s="584" t="n">
        <f aca="false">AI111/$AS111</f>
        <v>0.0057126094273495</v>
      </c>
      <c r="AK111" s="60" t="n">
        <v>0</v>
      </c>
      <c r="AL111" s="584" t="n">
        <f aca="false">AK111/$AS111</f>
        <v>0</v>
      </c>
      <c r="AM111" s="60" t="n">
        <v>372</v>
      </c>
      <c r="AN111" s="584" t="n">
        <f aca="false">AM111/$AS111</f>
        <v>0.00574348839722707</v>
      </c>
      <c r="AO111" s="60" t="n">
        <v>0</v>
      </c>
      <c r="AP111" s="584" t="n">
        <f aca="false">AO111/$AS111</f>
        <v>0</v>
      </c>
      <c r="AQ111" s="60" t="n">
        <v>0</v>
      </c>
      <c r="AR111" s="584" t="n">
        <f aca="false">AQ111/$AS111</f>
        <v>0</v>
      </c>
      <c r="AS111" s="634" t="n">
        <f aca="false">Y111+AA111+AC111+AE111+AG111+AI111+AK111+AM111+AO111+AQ111</f>
        <v>64769</v>
      </c>
      <c r="AT111" s="635" t="n">
        <v>0</v>
      </c>
      <c r="AU111" s="636" t="n">
        <v>368</v>
      </c>
      <c r="AV111" s="637" t="n">
        <f aca="false">AU111/$BD111</f>
        <v>0.0849296099699977</v>
      </c>
      <c r="AW111" s="305" t="n">
        <v>1424</v>
      </c>
      <c r="AX111" s="637" t="n">
        <f aca="false">AW111/$BD111</f>
        <v>0.328640664666513</v>
      </c>
      <c r="AY111" s="305" t="n">
        <v>800</v>
      </c>
      <c r="AZ111" s="637" t="n">
        <f aca="false">AY111/$BD111</f>
        <v>0.184629586891299</v>
      </c>
      <c r="BA111" s="305" t="n">
        <v>1741</v>
      </c>
      <c r="BB111" s="638" t="n">
        <f aca="false">BA111/$BD111</f>
        <v>0.40180013847219</v>
      </c>
      <c r="BC111" s="639" t="n">
        <v>0</v>
      </c>
      <c r="BD111" s="640" t="n">
        <f aca="false">AU111+AW111+AY111+BA111</f>
        <v>4333</v>
      </c>
      <c r="BE111" s="641" t="n">
        <v>0</v>
      </c>
      <c r="BF111" s="637" t="n">
        <f aca="false">BE111/$BP111</f>
        <v>0</v>
      </c>
      <c r="BG111" s="305" t="n">
        <v>0</v>
      </c>
      <c r="BH111" s="637" t="n">
        <f aca="false">BG111/$BP111</f>
        <v>0</v>
      </c>
      <c r="BI111" s="305" t="n">
        <v>47</v>
      </c>
      <c r="BJ111" s="639" t="n">
        <v>0</v>
      </c>
      <c r="BK111" s="642" t="n">
        <f aca="false">(BI111+BC111+BJ111)/$BP111</f>
        <v>0.0105713000449843</v>
      </c>
      <c r="BL111" s="639" t="n">
        <v>0</v>
      </c>
      <c r="BM111" s="642" t="n">
        <f aca="false">BL111/BP111</f>
        <v>0</v>
      </c>
      <c r="BN111" s="639" t="n">
        <v>4399</v>
      </c>
      <c r="BO111" s="642" t="n">
        <f aca="false">(BN111)/$BP111</f>
        <v>0.989428699955016</v>
      </c>
      <c r="BP111" s="640" t="n">
        <f aca="false">BE111+BG111+BI111+BC111+BJ111+BN111+BL111</f>
        <v>4446</v>
      </c>
    </row>
    <row r="112" customFormat="false" ht="15" hidden="false" customHeight="true" outlineLevel="0" collapsed="false">
      <c r="B112" s="564"/>
      <c r="C112" s="490" t="s">
        <v>51</v>
      </c>
      <c r="D112" s="57" t="n">
        <v>2359</v>
      </c>
      <c r="E112" s="168" t="n">
        <f aca="false">D112/$X112</f>
        <v>0.0180376504411922</v>
      </c>
      <c r="F112" s="60" t="n">
        <v>96925</v>
      </c>
      <c r="G112" s="168" t="n">
        <f aca="false">F112/$X112</f>
        <v>0.741118808398709</v>
      </c>
      <c r="H112" s="60" t="n">
        <v>14872</v>
      </c>
      <c r="I112" s="168" t="n">
        <f aca="false">H112/$X112</f>
        <v>0.113715954795002</v>
      </c>
      <c r="J112" s="60" t="n">
        <v>9093</v>
      </c>
      <c r="K112" s="168" t="n">
        <f aca="false">J112/$X112</f>
        <v>0.0695279166857825</v>
      </c>
      <c r="L112" s="60" t="n">
        <v>5581</v>
      </c>
      <c r="M112" s="168" t="n">
        <f aca="false">L112/$X112</f>
        <v>0.0426740682968604</v>
      </c>
      <c r="N112" s="60" t="n">
        <v>304</v>
      </c>
      <c r="O112" s="168" t="n">
        <f aca="false">N112/$X112</f>
        <v>0.00232447890382469</v>
      </c>
      <c r="P112" s="60" t="n">
        <v>0</v>
      </c>
      <c r="Q112" s="168" t="n">
        <f aca="false">P112/$X112</f>
        <v>0</v>
      </c>
      <c r="R112" s="60" t="n">
        <v>767</v>
      </c>
      <c r="S112" s="168" t="n">
        <f aca="false">R112/$X112</f>
        <v>0.00586472144484715</v>
      </c>
      <c r="T112" s="60" t="n">
        <v>0</v>
      </c>
      <c r="U112" s="168" t="n">
        <f aca="false">T112/$X112</f>
        <v>0</v>
      </c>
      <c r="V112" s="60" t="n">
        <v>881</v>
      </c>
      <c r="W112" s="571" t="n">
        <f aca="false">V112/$X112</f>
        <v>0.00673640103378141</v>
      </c>
      <c r="X112" s="633" t="n">
        <f aca="false">D112+F112+H112+J112+L112+N112+P112+R112+T112+V112</f>
        <v>130782</v>
      </c>
      <c r="Y112" s="167" t="n">
        <v>290</v>
      </c>
      <c r="Z112" s="584" t="n">
        <f aca="false">Y112/$AS112</f>
        <v>0.00387866466937727</v>
      </c>
      <c r="AA112" s="60" t="n">
        <v>51310</v>
      </c>
      <c r="AB112" s="584" t="n">
        <f aca="false">AA112/$AS112</f>
        <v>0.686256152364648</v>
      </c>
      <c r="AC112" s="60" t="n">
        <v>6934</v>
      </c>
      <c r="AD112" s="584" t="n">
        <f aca="false">AC112/$AS112</f>
        <v>0.0927402097153863</v>
      </c>
      <c r="AE112" s="60" t="n">
        <v>12316</v>
      </c>
      <c r="AF112" s="584" t="n">
        <f aca="false">AE112/$AS112</f>
        <v>0.164722876096726</v>
      </c>
      <c r="AG112" s="60" t="n">
        <v>3052</v>
      </c>
      <c r="AH112" s="584" t="n">
        <f aca="false">AG112/$AS112</f>
        <v>0.0408196019687567</v>
      </c>
      <c r="AI112" s="60" t="n">
        <v>390</v>
      </c>
      <c r="AJ112" s="584" t="n">
        <f aca="false">AI112/$AS112</f>
        <v>0.00521613524502461</v>
      </c>
      <c r="AK112" s="60" t="n">
        <v>0</v>
      </c>
      <c r="AL112" s="584" t="n">
        <f aca="false">AK112/$AS112</f>
        <v>0</v>
      </c>
      <c r="AM112" s="60" t="n">
        <v>476</v>
      </c>
      <c r="AN112" s="584" t="n">
        <f aca="false">AM112/$AS112</f>
        <v>0.00636635994008132</v>
      </c>
      <c r="AO112" s="60" t="n">
        <v>0</v>
      </c>
      <c r="AP112" s="584" t="n">
        <f aca="false">AO112/$AS112</f>
        <v>0</v>
      </c>
      <c r="AQ112" s="60" t="n">
        <v>0</v>
      </c>
      <c r="AR112" s="584" t="n">
        <f aca="false">AQ112/$AS112</f>
        <v>0</v>
      </c>
      <c r="AS112" s="634" t="n">
        <f aca="false">Y112+AA112+AC112+AE112+AG112+AI112+AK112+AM112+AO112+AQ112</f>
        <v>74768</v>
      </c>
      <c r="AT112" s="635" t="n">
        <v>0</v>
      </c>
      <c r="AU112" s="636" t="n">
        <v>383</v>
      </c>
      <c r="AV112" s="637" t="n">
        <f aca="false">AU112/$BD112</f>
        <v>0.0880864765409384</v>
      </c>
      <c r="AW112" s="305" t="n">
        <v>1424</v>
      </c>
      <c r="AX112" s="637" t="n">
        <f aca="false">AW112/$BD112</f>
        <v>0.327506899724011</v>
      </c>
      <c r="AY112" s="305" t="n">
        <v>800</v>
      </c>
      <c r="AZ112" s="637" t="n">
        <f aca="false">AY112/$BD112</f>
        <v>0.183992640294388</v>
      </c>
      <c r="BA112" s="305" t="n">
        <v>1741</v>
      </c>
      <c r="BB112" s="638" t="n">
        <f aca="false">BA112/$BD112</f>
        <v>0.400413983440662</v>
      </c>
      <c r="BC112" s="639" t="n">
        <v>80</v>
      </c>
      <c r="BD112" s="640" t="n">
        <f aca="false">AU112+AW112+AY112+BA112</f>
        <v>4348</v>
      </c>
      <c r="BE112" s="641" t="n">
        <v>0</v>
      </c>
      <c r="BF112" s="637" t="n">
        <f aca="false">BE112/$BP112</f>
        <v>0</v>
      </c>
      <c r="BG112" s="305" t="n">
        <v>0</v>
      </c>
      <c r="BH112" s="637" t="n">
        <f aca="false">BG112/$BP112</f>
        <v>0</v>
      </c>
      <c r="BI112" s="305" t="n">
        <v>65</v>
      </c>
      <c r="BJ112" s="639" t="n">
        <v>0</v>
      </c>
      <c r="BK112" s="642" t="n">
        <f aca="false">(BI112+BC112+BJ112)/$BP112</f>
        <v>0.0335260115606936</v>
      </c>
      <c r="BL112" s="639" t="n">
        <v>0</v>
      </c>
      <c r="BM112" s="642" t="n">
        <f aca="false">BL112/BP112</f>
        <v>0</v>
      </c>
      <c r="BN112" s="639" t="n">
        <v>4180</v>
      </c>
      <c r="BO112" s="642" t="n">
        <f aca="false">(BN112)/$BP112</f>
        <v>0.966473988439306</v>
      </c>
      <c r="BP112" s="640" t="n">
        <f aca="false">BE112+BG112+BI112+BC112+BJ112+BN112+BL112</f>
        <v>4325</v>
      </c>
    </row>
    <row r="113" customFormat="false" ht="15" hidden="false" customHeight="true" outlineLevel="0" collapsed="false">
      <c r="B113" s="564"/>
      <c r="C113" s="501" t="s">
        <v>52</v>
      </c>
      <c r="D113" s="68" t="n">
        <v>2083</v>
      </c>
      <c r="E113" s="173" t="n">
        <f aca="false">D113/$X113</f>
        <v>0.0185650623885918</v>
      </c>
      <c r="F113" s="69" t="n">
        <v>80575</v>
      </c>
      <c r="G113" s="173" t="n">
        <f aca="false">F113/$X113</f>
        <v>0.718137254901961</v>
      </c>
      <c r="H113" s="69" t="n">
        <v>17286</v>
      </c>
      <c r="I113" s="173" t="n">
        <f aca="false">H113/$X113</f>
        <v>0.154064171122995</v>
      </c>
      <c r="J113" s="69" t="n">
        <v>5448</v>
      </c>
      <c r="K113" s="173" t="n">
        <f aca="false">J113/$X113</f>
        <v>0.0485561497326203</v>
      </c>
      <c r="L113" s="69" t="n">
        <v>5058</v>
      </c>
      <c r="M113" s="173" t="n">
        <f aca="false">L113/$X113</f>
        <v>0.0450802139037433</v>
      </c>
      <c r="N113" s="69" t="n">
        <v>194</v>
      </c>
      <c r="O113" s="173" t="n">
        <f aca="false">N113/$X113</f>
        <v>0.00172905525846702</v>
      </c>
      <c r="P113" s="69" t="n">
        <v>1</v>
      </c>
      <c r="Q113" s="663" t="n">
        <f aca="false">P113/$X113</f>
        <v>8.9126559714795E-006</v>
      </c>
      <c r="R113" s="69" t="n">
        <v>637</v>
      </c>
      <c r="S113" s="173" t="n">
        <f aca="false">R113/$X113</f>
        <v>0.00567736185383244</v>
      </c>
      <c r="T113" s="69" t="n">
        <v>0</v>
      </c>
      <c r="U113" s="173" t="n">
        <f aca="false">T113/$X113</f>
        <v>0</v>
      </c>
      <c r="V113" s="69" t="n">
        <v>918</v>
      </c>
      <c r="W113" s="573" t="n">
        <f aca="false">V113/$X113</f>
        <v>0.00818181818181818</v>
      </c>
      <c r="X113" s="643" t="n">
        <f aca="false">D113+F113+H113+J113+L113+N113+P113+R113+T113+V113</f>
        <v>112200</v>
      </c>
      <c r="Y113" s="172" t="n">
        <v>184</v>
      </c>
      <c r="Z113" s="587" t="n">
        <f aca="false">Y113/$AS113</f>
        <v>0.00364486351570857</v>
      </c>
      <c r="AA113" s="69" t="n">
        <v>36480</v>
      </c>
      <c r="AB113" s="587" t="n">
        <f aca="false">AA113/$AS113</f>
        <v>0.722633810070916</v>
      </c>
      <c r="AC113" s="69" t="n">
        <v>4392</v>
      </c>
      <c r="AD113" s="587" t="n">
        <f aca="false">AC113/$AS113</f>
        <v>0.0870013073966959</v>
      </c>
      <c r="AE113" s="69" t="n">
        <v>6894</v>
      </c>
      <c r="AF113" s="587" t="n">
        <f aca="false">AE113/$AS113</f>
        <v>0.136563527593994</v>
      </c>
      <c r="AG113" s="69" t="n">
        <v>2074</v>
      </c>
      <c r="AH113" s="587" t="n">
        <f aca="false">AG113/$AS113</f>
        <v>0.0410839507151064</v>
      </c>
      <c r="AI113" s="69" t="n">
        <v>174</v>
      </c>
      <c r="AJ113" s="587" t="n">
        <f aca="false">AI113/$AS113</f>
        <v>0.00344677310724615</v>
      </c>
      <c r="AK113" s="69" t="n">
        <v>0</v>
      </c>
      <c r="AL113" s="587" t="n">
        <f aca="false">AK113/$AS113</f>
        <v>0</v>
      </c>
      <c r="AM113" s="69" t="n">
        <v>284</v>
      </c>
      <c r="AN113" s="587" t="n">
        <f aca="false">AM113/$AS113</f>
        <v>0.00562576760033279</v>
      </c>
      <c r="AO113" s="69" t="n">
        <v>0</v>
      </c>
      <c r="AP113" s="587" t="n">
        <f aca="false">AO113/$AS113</f>
        <v>0</v>
      </c>
      <c r="AQ113" s="69" t="n">
        <v>0</v>
      </c>
      <c r="AR113" s="587" t="n">
        <f aca="false">AQ113/$AS113</f>
        <v>0</v>
      </c>
      <c r="AS113" s="644" t="n">
        <f aca="false">Y113+AA113+AC113+AE113+AG113+AI113+AK113+AM113+AO113+AQ113</f>
        <v>50482</v>
      </c>
      <c r="AT113" s="645" t="n">
        <v>0</v>
      </c>
      <c r="AU113" s="646" t="n">
        <v>338</v>
      </c>
      <c r="AV113" s="647" t="n">
        <f aca="false">AU113/$BD113</f>
        <v>0.0808032512550801</v>
      </c>
      <c r="AW113" s="306" t="n">
        <v>1588</v>
      </c>
      <c r="AX113" s="647" t="n">
        <f aca="false">AW113/$BD113</f>
        <v>0.379631843174755</v>
      </c>
      <c r="AY113" s="306" t="n">
        <v>875</v>
      </c>
      <c r="AZ113" s="647" t="n">
        <f aca="false">AY113/$BD113</f>
        <v>0.209180014343772</v>
      </c>
      <c r="BA113" s="306" t="n">
        <v>1382</v>
      </c>
      <c r="BB113" s="648" t="n">
        <f aca="false">BA113/$BD113</f>
        <v>0.330384891226393</v>
      </c>
      <c r="BC113" s="649" t="n">
        <v>0</v>
      </c>
      <c r="BD113" s="650" t="n">
        <f aca="false">AU113+AW113+AY113+BA113</f>
        <v>4183</v>
      </c>
      <c r="BE113" s="651" t="n">
        <v>0</v>
      </c>
      <c r="BF113" s="647" t="n">
        <f aca="false">BE113/$BP113</f>
        <v>0</v>
      </c>
      <c r="BG113" s="306" t="n">
        <v>0</v>
      </c>
      <c r="BH113" s="647" t="n">
        <f aca="false">BG113/$BP113</f>
        <v>0</v>
      </c>
      <c r="BI113" s="306" t="n">
        <v>34</v>
      </c>
      <c r="BJ113" s="649" t="n">
        <v>0</v>
      </c>
      <c r="BK113" s="652" t="n">
        <f aca="false">(BI113+BC113+BJ113)/$BP113</f>
        <v>0.0097757331799885</v>
      </c>
      <c r="BL113" s="649" t="n">
        <v>0</v>
      </c>
      <c r="BM113" s="652" t="n">
        <f aca="false">BL113/BP113</f>
        <v>0</v>
      </c>
      <c r="BN113" s="649" t="n">
        <v>3444</v>
      </c>
      <c r="BO113" s="652" t="n">
        <f aca="false">(BN113)/$BP113</f>
        <v>0.990224266820012</v>
      </c>
      <c r="BP113" s="650" t="n">
        <f aca="false">BE113+BG113+BI113+BC113+BJ113+BN113+BL113</f>
        <v>3478</v>
      </c>
    </row>
    <row r="114" customFormat="false" ht="15" hidden="false" customHeight="true" outlineLevel="0" collapsed="false">
      <c r="B114" s="513" t="s">
        <v>142</v>
      </c>
      <c r="C114" s="513"/>
      <c r="D114" s="78" t="n">
        <f aca="false">SUM(D102:D113)</f>
        <v>25818</v>
      </c>
      <c r="E114" s="179" t="n">
        <f aca="false">D114/$X114</f>
        <v>0.0176627534685165</v>
      </c>
      <c r="F114" s="81" t="n">
        <f aca="false">SUM(F102:F113)</f>
        <v>1065922</v>
      </c>
      <c r="G114" s="179" t="n">
        <f aca="false">F114/$X114</f>
        <v>0.729224475275703</v>
      </c>
      <c r="H114" s="81" t="n">
        <f aca="false">SUM(H102:H113)</f>
        <v>188294</v>
      </c>
      <c r="I114" s="179" t="n">
        <f aca="false">H114/$X114</f>
        <v>0.128816736447473</v>
      </c>
      <c r="J114" s="81" t="n">
        <f aca="false">SUM(J102:J113)</f>
        <v>89790</v>
      </c>
      <c r="K114" s="179" t="n">
        <f aca="false">J114/$X114</f>
        <v>0.0614276331992447</v>
      </c>
      <c r="L114" s="81" t="n">
        <f aca="false">SUM(L102:L113)</f>
        <v>67786</v>
      </c>
      <c r="M114" s="179" t="n">
        <f aca="false">L114/$X114</f>
        <v>0.0463741345811783</v>
      </c>
      <c r="N114" s="81" t="n">
        <f aca="false">SUM(N102:N113)</f>
        <v>2932</v>
      </c>
      <c r="O114" s="179" t="n">
        <f aca="false">N114/$X114</f>
        <v>0.00200585611471417</v>
      </c>
      <c r="P114" s="81" t="n">
        <f aca="false">SUM(P102:P113)</f>
        <v>7</v>
      </c>
      <c r="Q114" s="664" t="n">
        <f aca="false">P114/$X114</f>
        <v>4.78887885504748E-006</v>
      </c>
      <c r="R114" s="81" t="n">
        <f aca="false">SUM(R102:R113)</f>
        <v>8175</v>
      </c>
      <c r="S114" s="179" t="n">
        <f aca="false">R114/$X114</f>
        <v>0.00559272637714473</v>
      </c>
      <c r="T114" s="81" t="n">
        <f aca="false">SUM(T102:T113)</f>
        <v>0</v>
      </c>
      <c r="U114" s="179" t="n">
        <f aca="false">T114/$X114</f>
        <v>0</v>
      </c>
      <c r="V114" s="81" t="n">
        <f aca="false">SUM(V102:V113)</f>
        <v>12996</v>
      </c>
      <c r="W114" s="575" t="n">
        <f aca="false">V114/$X114</f>
        <v>0.008890895657171</v>
      </c>
      <c r="X114" s="82" t="n">
        <f aca="false">D114+F114+H114+J114+L114+N114+P114+R114+T114+V114</f>
        <v>1461720</v>
      </c>
      <c r="Y114" s="178" t="n">
        <f aca="false">SUM(Y102:Y113)</f>
        <v>1967</v>
      </c>
      <c r="Z114" s="589" t="n">
        <f aca="false">Y114/$AS114</f>
        <v>0.00440290004946827</v>
      </c>
      <c r="AA114" s="81" t="n">
        <f aca="false">SUM(AA102:AA113)</f>
        <v>317929</v>
      </c>
      <c r="AB114" s="589" t="n">
        <f aca="false">AA114/$AS114</f>
        <v>0.711646980085103</v>
      </c>
      <c r="AC114" s="81" t="n">
        <f aca="false">SUM(AC102:AC113)</f>
        <v>43420</v>
      </c>
      <c r="AD114" s="589" t="n">
        <f aca="false">AC114/$AS114</f>
        <v>0.0971906050574033</v>
      </c>
      <c r="AE114" s="81" t="n">
        <f aca="false">SUM(AE102:AE113)</f>
        <v>63435</v>
      </c>
      <c r="AF114" s="589" t="n">
        <f aca="false">AE114/$AS114</f>
        <v>0.141991847807839</v>
      </c>
      <c r="AG114" s="81" t="n">
        <f aca="false">SUM(AG102:AG113)</f>
        <v>15725</v>
      </c>
      <c r="AH114" s="589" t="n">
        <f aca="false">AG114/$AS114</f>
        <v>0.0351985781788961</v>
      </c>
      <c r="AI114" s="81" t="n">
        <f aca="false">SUM(AI102:AI113)</f>
        <v>2065</v>
      </c>
      <c r="AJ114" s="589" t="n">
        <f aca="false">AI114/$AS114</f>
        <v>0.00462226161776918</v>
      </c>
      <c r="AK114" s="81" t="n">
        <f aca="false">SUM(AK102:AK113)</f>
        <v>0</v>
      </c>
      <c r="AL114" s="589" t="n">
        <f aca="false">AK114/$AS114</f>
        <v>0</v>
      </c>
      <c r="AM114" s="81" t="n">
        <f aca="false">SUM(AM102:AM113)</f>
        <v>2209</v>
      </c>
      <c r="AN114" s="589" t="n">
        <f aca="false">AM114/$AS114</f>
        <v>0.00494458882017052</v>
      </c>
      <c r="AO114" s="81" t="n">
        <f aca="false">SUM(AO102:AO113)</f>
        <v>1</v>
      </c>
      <c r="AP114" s="665" t="n">
        <f aca="false">AO114/$AS114</f>
        <v>2.23838335000929E-006</v>
      </c>
      <c r="AQ114" s="81" t="n">
        <f aca="false">SUM(AQ102:AQ113)</f>
        <v>0</v>
      </c>
      <c r="AR114" s="589" t="n">
        <f aca="false">AQ114/$AS114</f>
        <v>0</v>
      </c>
      <c r="AS114" s="123" t="n">
        <f aca="false">Y114+AA114+AC114+AE114+AG114+AI114+AK114+AM114+AO114+AQ114</f>
        <v>446751</v>
      </c>
      <c r="AT114" s="654" t="n">
        <f aca="false">SUM(AT102:AT113)</f>
        <v>0</v>
      </c>
      <c r="AU114" s="178" t="n">
        <f aca="false">SUM(AU102:AU113)</f>
        <v>4156</v>
      </c>
      <c r="AV114" s="589" t="n">
        <f aca="false">AU114/$BD114</f>
        <v>0.0859192491368795</v>
      </c>
      <c r="AW114" s="81" t="n">
        <f aca="false">SUM(AW102:AW113)</f>
        <v>16863</v>
      </c>
      <c r="AX114" s="589" t="n">
        <f aca="false">AW114/$BD114</f>
        <v>0.348617973579211</v>
      </c>
      <c r="AY114" s="81" t="n">
        <f aca="false">SUM(AY102:AY113)</f>
        <v>10328</v>
      </c>
      <c r="AZ114" s="589" t="n">
        <f aca="false">AY114/$BD114</f>
        <v>0.213516363110128</v>
      </c>
      <c r="BA114" s="81" t="n">
        <f aca="false">SUM(BA102:BA113)</f>
        <v>17024</v>
      </c>
      <c r="BB114" s="655" t="n">
        <f aca="false">BA114/$BD114</f>
        <v>0.351946414173782</v>
      </c>
      <c r="BC114" s="82" t="n">
        <f aca="false">SUM(BC102:BC113)</f>
        <v>410</v>
      </c>
      <c r="BD114" s="123" t="n">
        <f aca="false">AU114+AW114+AY114+BA114</f>
        <v>48371</v>
      </c>
      <c r="BE114" s="78" t="n">
        <f aca="false">SUM(BE102:BE113)</f>
        <v>11097</v>
      </c>
      <c r="BF114" s="589" t="n">
        <f aca="false">BE114/$BP114</f>
        <v>0.157587548638132</v>
      </c>
      <c r="BG114" s="81" t="n">
        <f aca="false">SUM(BG102:BG113)</f>
        <v>144</v>
      </c>
      <c r="BH114" s="589" t="n">
        <f aca="false">BG114/$BP114</f>
        <v>0.00204493169360107</v>
      </c>
      <c r="BI114" s="81" t="n">
        <f aca="false">SUM(BI102:BI113)</f>
        <v>1414</v>
      </c>
      <c r="BJ114" s="81" t="n">
        <f aca="false">SUM(BJ102:BJ113)</f>
        <v>0</v>
      </c>
      <c r="BK114" s="656" t="n">
        <f aca="false">(BI114+BC114+BJ114)/$BP114</f>
        <v>0.0259024681189469</v>
      </c>
      <c r="BL114" s="82" t="n">
        <v>0</v>
      </c>
      <c r="BM114" s="656" t="n">
        <f aca="false">BL114/BP114</f>
        <v>0</v>
      </c>
      <c r="BN114" s="82" t="n">
        <f aca="false">SUM(BN102:BN113)</f>
        <v>57353</v>
      </c>
      <c r="BO114" s="656" t="n">
        <f aca="false">(BN114)/$BP114</f>
        <v>0.81446505154932</v>
      </c>
      <c r="BP114" s="123" t="n">
        <f aca="false">BE114+BG114+BI114+BC114+BJ114+BN114+BL114</f>
        <v>70418</v>
      </c>
    </row>
    <row r="115" customFormat="false" ht="15" hidden="false" customHeight="true" outlineLevel="0" collapsed="false">
      <c r="B115" s="564" t="n">
        <v>2016</v>
      </c>
      <c r="C115" s="621" t="s">
        <v>41</v>
      </c>
      <c r="D115" s="48" t="n">
        <v>2089</v>
      </c>
      <c r="E115" s="185" t="n">
        <f aca="false">D115/$X115</f>
        <v>0.0197632945762103</v>
      </c>
      <c r="F115" s="209" t="n">
        <v>78611</v>
      </c>
      <c r="G115" s="185" t="n">
        <f aca="false">F115/$X115</f>
        <v>0.743711033954267</v>
      </c>
      <c r="H115" s="209" t="n">
        <v>12525</v>
      </c>
      <c r="I115" s="185" t="n">
        <f aca="false">H115/$X115</f>
        <v>0.118494621621366</v>
      </c>
      <c r="J115" s="209" t="n">
        <v>5402</v>
      </c>
      <c r="K115" s="185" t="n">
        <f aca="false">J115/$X115</f>
        <v>0.0511064228342211</v>
      </c>
      <c r="L115" s="209" t="n">
        <v>5374</v>
      </c>
      <c r="M115" s="185" t="n">
        <f aca="false">L115/$X115</f>
        <v>0.0508415246781014</v>
      </c>
      <c r="N115" s="209" t="n">
        <v>221</v>
      </c>
      <c r="O115" s="185" t="n">
        <f aca="false">N115/$X115</f>
        <v>0.00209080330365843</v>
      </c>
      <c r="P115" s="209" t="n">
        <v>0</v>
      </c>
      <c r="Q115" s="185" t="n">
        <f aca="false">P115/$X115</f>
        <v>0</v>
      </c>
      <c r="R115" s="209" t="n">
        <v>720</v>
      </c>
      <c r="S115" s="185" t="n">
        <f aca="false">R115/$X115</f>
        <v>0.00681166687164738</v>
      </c>
      <c r="T115" s="209" t="n">
        <v>0</v>
      </c>
      <c r="U115" s="185" t="n">
        <f aca="false">T115/$X115</f>
        <v>0</v>
      </c>
      <c r="V115" s="209" t="n">
        <v>759</v>
      </c>
      <c r="W115" s="578" t="n">
        <f aca="false">V115/$X115</f>
        <v>0.00718063216052828</v>
      </c>
      <c r="X115" s="622" t="n">
        <f aca="false">D115+F115+H115+J115+L115+N115+P115+R115+T115+V115</f>
        <v>105701</v>
      </c>
      <c r="Y115" s="184" t="n">
        <v>158</v>
      </c>
      <c r="Z115" s="657" t="n">
        <f aca="false">Y115/$AS115</f>
        <v>0.00364492018086186</v>
      </c>
      <c r="AA115" s="209" t="n">
        <v>31804</v>
      </c>
      <c r="AB115" s="657" t="n">
        <f aca="false">AA115/$AS115</f>
        <v>0.733690135646397</v>
      </c>
      <c r="AC115" s="209" t="n">
        <v>4333</v>
      </c>
      <c r="AD115" s="657" t="n">
        <f aca="false">AC115/$AS115</f>
        <v>0.0999584755928763</v>
      </c>
      <c r="AE115" s="209" t="n">
        <v>3828</v>
      </c>
      <c r="AF115" s="657" t="n">
        <f aca="false">AE115/$AS115</f>
        <v>0.0883085724831595</v>
      </c>
      <c r="AG115" s="209" t="n">
        <v>2588</v>
      </c>
      <c r="AH115" s="657" t="n">
        <f aca="false">AG115/$AS115</f>
        <v>0.0597028697979146</v>
      </c>
      <c r="AI115" s="209" t="n">
        <v>232</v>
      </c>
      <c r="AJ115" s="657" t="n">
        <f aca="false">AI115/$AS115</f>
        <v>0.00535203469594906</v>
      </c>
      <c r="AK115" s="209" t="n">
        <v>0</v>
      </c>
      <c r="AL115" s="657" t="n">
        <f aca="false">AK115/$AS115</f>
        <v>0</v>
      </c>
      <c r="AM115" s="209" t="n">
        <v>405</v>
      </c>
      <c r="AN115" s="657" t="n">
        <f aca="false">AM115/$AS115</f>
        <v>0.00934299160284212</v>
      </c>
      <c r="AO115" s="209" t="n">
        <v>0</v>
      </c>
      <c r="AP115" s="657" t="n">
        <f aca="false">AO115/$AS115</f>
        <v>0</v>
      </c>
      <c r="AQ115" s="209" t="n">
        <v>0</v>
      </c>
      <c r="AR115" s="657" t="n">
        <f aca="false">AQ115/$AS115</f>
        <v>0</v>
      </c>
      <c r="AS115" s="623" t="n">
        <f aca="false">Y115+AA115+AC115+AE115+AG115+AI115+AK115+AM115+AO115+AQ115</f>
        <v>43348</v>
      </c>
      <c r="AT115" s="624" t="n">
        <v>0</v>
      </c>
      <c r="AU115" s="625" t="n">
        <v>289</v>
      </c>
      <c r="AV115" s="658" t="n">
        <f aca="false">AU115/$BD115</f>
        <v>0.0906240200689872</v>
      </c>
      <c r="AW115" s="627" t="n">
        <v>936</v>
      </c>
      <c r="AX115" s="658" t="n">
        <f aca="false">AW115/$BD115</f>
        <v>0.293508936970837</v>
      </c>
      <c r="AY115" s="627" t="n">
        <v>685</v>
      </c>
      <c r="AZ115" s="658" t="n">
        <f aca="false">AY115/$BD115</f>
        <v>0.214800878018187</v>
      </c>
      <c r="BA115" s="627" t="n">
        <v>1279</v>
      </c>
      <c r="BB115" s="659" t="n">
        <f aca="false">BA115/$BD115</f>
        <v>0.401066164941988</v>
      </c>
      <c r="BC115" s="629" t="n">
        <v>0</v>
      </c>
      <c r="BD115" s="660" t="n">
        <f aca="false">AU115+AW115+AY115+BA115</f>
        <v>3189</v>
      </c>
      <c r="BE115" s="631" t="n">
        <v>0</v>
      </c>
      <c r="BF115" s="658" t="n">
        <f aca="false">BE115/$BP115</f>
        <v>0</v>
      </c>
      <c r="BG115" s="627" t="n">
        <v>0</v>
      </c>
      <c r="BH115" s="658" t="n">
        <f aca="false">BG115/$BP115</f>
        <v>0</v>
      </c>
      <c r="BI115" s="627" t="n">
        <v>18</v>
      </c>
      <c r="BJ115" s="629" t="n">
        <v>0</v>
      </c>
      <c r="BK115" s="661" t="n">
        <f aca="false">(BI115+BC115+BJ115)/$BP115</f>
        <v>0.000736557819788853</v>
      </c>
      <c r="BL115" s="629" t="n">
        <v>0</v>
      </c>
      <c r="BM115" s="661" t="n">
        <f aca="false">BL115/BP115</f>
        <v>0</v>
      </c>
      <c r="BN115" s="629" t="n">
        <v>24420</v>
      </c>
      <c r="BO115" s="661" t="n">
        <f aca="false">(BN115)/$BP115</f>
        <v>0.999263442180211</v>
      </c>
      <c r="BP115" s="660" t="n">
        <f aca="false">BE115+BG115+BI115+BC115+BJ115+BN115+BL115</f>
        <v>24438</v>
      </c>
    </row>
    <row r="116" customFormat="false" ht="15" hidden="false" customHeight="true" outlineLevel="0" collapsed="false">
      <c r="B116" s="564"/>
      <c r="C116" s="490" t="s">
        <v>42</v>
      </c>
      <c r="D116" s="57" t="n">
        <v>2303</v>
      </c>
      <c r="E116" s="168" t="n">
        <f aca="false">D116/$X116</f>
        <v>0.0186018335285328</v>
      </c>
      <c r="F116" s="60" t="n">
        <v>90917</v>
      </c>
      <c r="G116" s="168" t="n">
        <f aca="false">F116/$X116</f>
        <v>0.734356447639433</v>
      </c>
      <c r="H116" s="60" t="n">
        <v>14433</v>
      </c>
      <c r="I116" s="168" t="n">
        <f aca="false">H116/$X116</f>
        <v>0.116578490367917</v>
      </c>
      <c r="J116" s="60" t="n">
        <v>7991</v>
      </c>
      <c r="K116" s="168" t="n">
        <f aca="false">J116/$X116</f>
        <v>0.0645450506845442</v>
      </c>
      <c r="L116" s="60" t="n">
        <v>6052</v>
      </c>
      <c r="M116" s="168" t="n">
        <f aca="false">L116/$X116</f>
        <v>0.0488833245830136</v>
      </c>
      <c r="N116" s="60" t="n">
        <v>274</v>
      </c>
      <c r="O116" s="168" t="n">
        <f aca="false">N116/$X116</f>
        <v>0.00221315778845766</v>
      </c>
      <c r="P116" s="60" t="n">
        <v>0</v>
      </c>
      <c r="Q116" s="168" t="n">
        <f aca="false">P116/$X116</f>
        <v>0</v>
      </c>
      <c r="R116" s="60" t="n">
        <v>846</v>
      </c>
      <c r="S116" s="168" t="n">
        <f aca="false">R116/$X116</f>
        <v>0.00683332660231816</v>
      </c>
      <c r="T116" s="60" t="n">
        <v>0</v>
      </c>
      <c r="U116" s="168" t="n">
        <f aca="false">T116/$X116</f>
        <v>0</v>
      </c>
      <c r="V116" s="60" t="n">
        <v>989</v>
      </c>
      <c r="W116" s="571" t="n">
        <f aca="false">V116/$X116</f>
        <v>0.00798836880578329</v>
      </c>
      <c r="X116" s="633" t="n">
        <f aca="false">D116+F116+H116+J116+L116+N116+P116+R116+T116+V116</f>
        <v>123805</v>
      </c>
      <c r="Y116" s="167" t="n">
        <v>270</v>
      </c>
      <c r="Z116" s="584" t="n">
        <f aca="false">Y116/$AS116</f>
        <v>0.00376910727996091</v>
      </c>
      <c r="AA116" s="60" t="n">
        <v>49283</v>
      </c>
      <c r="AB116" s="584" t="n">
        <f aca="false">AA116/$AS116</f>
        <v>0.687973755845606</v>
      </c>
      <c r="AC116" s="60" t="n">
        <v>7067</v>
      </c>
      <c r="AD116" s="584" t="n">
        <f aca="false">AC116/$AS116</f>
        <v>0.0986528931388288</v>
      </c>
      <c r="AE116" s="60" t="n">
        <v>10818</v>
      </c>
      <c r="AF116" s="584" t="n">
        <f aca="false">AE116/$AS116</f>
        <v>0.151015565017101</v>
      </c>
      <c r="AG116" s="60" t="n">
        <v>3173</v>
      </c>
      <c r="AH116" s="584" t="n">
        <f aca="false">AG116/$AS116</f>
        <v>0.044293990367837</v>
      </c>
      <c r="AI116" s="60" t="n">
        <v>446</v>
      </c>
      <c r="AJ116" s="584" t="n">
        <f aca="false">AI116/$AS116</f>
        <v>0.00622600684023173</v>
      </c>
      <c r="AK116" s="60" t="n">
        <v>0</v>
      </c>
      <c r="AL116" s="584" t="n">
        <f aca="false">AK116/$AS116</f>
        <v>0</v>
      </c>
      <c r="AM116" s="60" t="n">
        <v>578</v>
      </c>
      <c r="AN116" s="584" t="n">
        <f aca="false">AM116/$AS116</f>
        <v>0.00806868151043484</v>
      </c>
      <c r="AO116" s="60" t="n">
        <v>0</v>
      </c>
      <c r="AP116" s="584" t="n">
        <f aca="false">AO116/$AS116</f>
        <v>0</v>
      </c>
      <c r="AQ116" s="60" t="n">
        <v>0</v>
      </c>
      <c r="AR116" s="584" t="n">
        <f aca="false">AQ116/$AS116</f>
        <v>0</v>
      </c>
      <c r="AS116" s="634" t="n">
        <f aca="false">Y116+AA116+AC116+AE116+AG116+AI116+AK116+AM116+AO116+AQ116</f>
        <v>71635</v>
      </c>
      <c r="AT116" s="635" t="n">
        <v>0</v>
      </c>
      <c r="AU116" s="636" t="n">
        <v>332</v>
      </c>
      <c r="AV116" s="637" t="n">
        <f aca="false">AU116/$BD116</f>
        <v>0.080077182826821</v>
      </c>
      <c r="AW116" s="305" t="n">
        <v>1303</v>
      </c>
      <c r="AX116" s="637" t="n">
        <f aca="false">AW116/$BD116</f>
        <v>0.314278822961891</v>
      </c>
      <c r="AY116" s="305" t="n">
        <v>773</v>
      </c>
      <c r="AZ116" s="637" t="n">
        <f aca="false">AY116/$BD116</f>
        <v>0.186444766039556</v>
      </c>
      <c r="BA116" s="305" t="n">
        <v>1738</v>
      </c>
      <c r="BB116" s="638" t="n">
        <f aca="false">BA116/$BD116</f>
        <v>0.419199228171732</v>
      </c>
      <c r="BC116" s="639" t="n">
        <v>30</v>
      </c>
      <c r="BD116" s="640" t="n">
        <f aca="false">AU116+AW116+AY116+BA116</f>
        <v>4146</v>
      </c>
      <c r="BE116" s="641" t="n">
        <v>0</v>
      </c>
      <c r="BF116" s="637" t="n">
        <f aca="false">BE116/$BP116</f>
        <v>0</v>
      </c>
      <c r="BG116" s="305" t="n">
        <v>0</v>
      </c>
      <c r="BH116" s="637" t="n">
        <f aca="false">BG116/$BP116</f>
        <v>0</v>
      </c>
      <c r="BI116" s="305" t="n">
        <v>25</v>
      </c>
      <c r="BJ116" s="639" t="n">
        <v>0</v>
      </c>
      <c r="BK116" s="642" t="n">
        <f aca="false">(BI116+BC116+BJ116)/$BP116</f>
        <v>0.00190522377719274</v>
      </c>
      <c r="BL116" s="639" t="n">
        <v>0</v>
      </c>
      <c r="BM116" s="642" t="n">
        <f aca="false">BL116/BP116</f>
        <v>0</v>
      </c>
      <c r="BN116" s="639" t="n">
        <v>28813</v>
      </c>
      <c r="BO116" s="642" t="n">
        <f aca="false">(BN116)/$BP116</f>
        <v>0.998094776222807</v>
      </c>
      <c r="BP116" s="640" t="n">
        <f aca="false">BE116+BG116+BI116+BC116+BJ116+BN116+BL116</f>
        <v>28868</v>
      </c>
    </row>
    <row r="117" customFormat="false" ht="15" hidden="false" customHeight="true" outlineLevel="0" collapsed="false">
      <c r="B117" s="564"/>
      <c r="C117" s="490" t="s">
        <v>43</v>
      </c>
      <c r="D117" s="57" t="n">
        <v>2107</v>
      </c>
      <c r="E117" s="168" t="n">
        <f aca="false">D117/$X117</f>
        <v>0.0195287880473066</v>
      </c>
      <c r="F117" s="60" t="n">
        <v>81027</v>
      </c>
      <c r="G117" s="168" t="n">
        <f aca="false">F117/$X117</f>
        <v>0.751001001001001</v>
      </c>
      <c r="H117" s="60" t="n">
        <v>12128</v>
      </c>
      <c r="I117" s="168" t="n">
        <f aca="false">H117/$X117</f>
        <v>0.112408705001298</v>
      </c>
      <c r="J117" s="60" t="n">
        <v>6039</v>
      </c>
      <c r="K117" s="168" t="n">
        <f aca="false">J117/$X117</f>
        <v>0.0559726393059726</v>
      </c>
      <c r="L117" s="60" t="n">
        <v>4887</v>
      </c>
      <c r="M117" s="168" t="n">
        <f aca="false">L117/$X117</f>
        <v>0.0452952952952953</v>
      </c>
      <c r="N117" s="60" t="n">
        <v>154</v>
      </c>
      <c r="O117" s="168" t="n">
        <f aca="false">N117/$X117</f>
        <v>0.00142735327920513</v>
      </c>
      <c r="P117" s="60" t="n">
        <v>12</v>
      </c>
      <c r="Q117" s="168" t="n">
        <f aca="false">P117/$X117</f>
        <v>0.000111222333444556</v>
      </c>
      <c r="R117" s="60" t="n">
        <v>689</v>
      </c>
      <c r="S117" s="168" t="n">
        <f aca="false">R117/$X117</f>
        <v>0.00638601564527491</v>
      </c>
      <c r="T117" s="60" t="n">
        <v>0</v>
      </c>
      <c r="U117" s="168" t="n">
        <f aca="false">T117/$X117</f>
        <v>0</v>
      </c>
      <c r="V117" s="60" t="n">
        <v>849</v>
      </c>
      <c r="W117" s="571" t="n">
        <f aca="false">V117/$X117</f>
        <v>0.00786898009120231</v>
      </c>
      <c r="X117" s="633" t="n">
        <f aca="false">D117+F117+H117+J117+L117+N117+P117+R117+T117+V117</f>
        <v>107892</v>
      </c>
      <c r="Y117" s="167" t="n">
        <v>257</v>
      </c>
      <c r="Z117" s="584" t="n">
        <f aca="false">Y117/$AS117</f>
        <v>0.00520032375556455</v>
      </c>
      <c r="AA117" s="60" t="n">
        <v>36894</v>
      </c>
      <c r="AB117" s="584" t="n">
        <f aca="false">AA117/$AS117</f>
        <v>0.746539862403885</v>
      </c>
      <c r="AC117" s="60" t="n">
        <v>4486</v>
      </c>
      <c r="AD117" s="584" t="n">
        <f aca="false">AC117/$AS117</f>
        <v>0.0907729664103602</v>
      </c>
      <c r="AE117" s="60" t="n">
        <v>5477</v>
      </c>
      <c r="AF117" s="584" t="n">
        <f aca="false">AE117/$AS117</f>
        <v>0.110825576689599</v>
      </c>
      <c r="AG117" s="60" t="n">
        <v>1797</v>
      </c>
      <c r="AH117" s="584" t="n">
        <f aca="false">AG117/$AS117</f>
        <v>0.0363617968433832</v>
      </c>
      <c r="AI117" s="60" t="n">
        <v>170</v>
      </c>
      <c r="AJ117" s="584" t="n">
        <f aca="false">AI117/$AS117</f>
        <v>0.00343990287333064</v>
      </c>
      <c r="AK117" s="60" t="n">
        <v>0</v>
      </c>
      <c r="AL117" s="584" t="n">
        <f aca="false">AK117/$AS117</f>
        <v>0</v>
      </c>
      <c r="AM117" s="60" t="n">
        <v>339</v>
      </c>
      <c r="AN117" s="584" t="n">
        <f aca="false">AM117/$AS117</f>
        <v>0.00685957102387697</v>
      </c>
      <c r="AO117" s="60" t="n">
        <v>0</v>
      </c>
      <c r="AP117" s="584" t="n">
        <f aca="false">AO117/$AS117</f>
        <v>0</v>
      </c>
      <c r="AQ117" s="60" t="n">
        <v>0</v>
      </c>
      <c r="AR117" s="584" t="n">
        <f aca="false">AQ117/$AS117</f>
        <v>0</v>
      </c>
      <c r="AS117" s="634" t="n">
        <f aca="false">Y117+AA117+AC117+AE117+AG117+AI117+AK117+AM117+AO117+AQ117</f>
        <v>49420</v>
      </c>
      <c r="AT117" s="635" t="n">
        <v>0</v>
      </c>
      <c r="AU117" s="636" t="n">
        <v>290</v>
      </c>
      <c r="AV117" s="637" t="n">
        <f aca="false">AU117/$BD117</f>
        <v>0.0825270347182698</v>
      </c>
      <c r="AW117" s="305" t="n">
        <v>1074</v>
      </c>
      <c r="AX117" s="637" t="n">
        <f aca="false">AW117/$BD117</f>
        <v>0.305634604439385</v>
      </c>
      <c r="AY117" s="305" t="n">
        <v>615</v>
      </c>
      <c r="AZ117" s="637" t="n">
        <f aca="false">AY117/$BD117</f>
        <v>0.175014228799089</v>
      </c>
      <c r="BA117" s="305" t="n">
        <v>1535</v>
      </c>
      <c r="BB117" s="638" t="n">
        <f aca="false">BA117/$BD117</f>
        <v>0.436824132043256</v>
      </c>
      <c r="BC117" s="639" t="n">
        <v>0</v>
      </c>
      <c r="BD117" s="640" t="n">
        <f aca="false">AU117+AW117+AY117+BA117</f>
        <v>3514</v>
      </c>
      <c r="BE117" s="641" t="n">
        <v>0</v>
      </c>
      <c r="BF117" s="637" t="n">
        <f aca="false">BE117/$BP117</f>
        <v>0</v>
      </c>
      <c r="BG117" s="305" t="n">
        <v>0</v>
      </c>
      <c r="BH117" s="637" t="n">
        <f aca="false">BG117/$BP117</f>
        <v>0</v>
      </c>
      <c r="BI117" s="305" t="n">
        <v>27</v>
      </c>
      <c r="BJ117" s="639" t="n">
        <v>0</v>
      </c>
      <c r="BK117" s="642" t="n">
        <f aca="false">(BI117+BC117+BJ117)/$BP117</f>
        <v>0.00113051124230624</v>
      </c>
      <c r="BL117" s="639" t="n">
        <v>0</v>
      </c>
      <c r="BM117" s="642" t="n">
        <f aca="false">BL117/BP117</f>
        <v>0</v>
      </c>
      <c r="BN117" s="639" t="n">
        <v>23856</v>
      </c>
      <c r="BO117" s="642" t="n">
        <f aca="false">(BN117)/$BP117</f>
        <v>0.998869488757694</v>
      </c>
      <c r="BP117" s="640" t="n">
        <f aca="false">BE117+BG117+BI117+BC117+BJ117+BN117+BL117</f>
        <v>23883</v>
      </c>
    </row>
    <row r="118" customFormat="false" ht="15" hidden="false" customHeight="true" outlineLevel="0" collapsed="false">
      <c r="B118" s="564"/>
      <c r="C118" s="490" t="s">
        <v>44</v>
      </c>
      <c r="D118" s="57" t="n">
        <v>2215</v>
      </c>
      <c r="E118" s="168" t="n">
        <f aca="false">D118/$X118</f>
        <v>0.0184557187731738</v>
      </c>
      <c r="F118" s="60" t="n">
        <v>88618</v>
      </c>
      <c r="G118" s="168" t="n">
        <f aca="false">F118/$X118</f>
        <v>0.738378729679962</v>
      </c>
      <c r="H118" s="60" t="n">
        <v>14078</v>
      </c>
      <c r="I118" s="168" t="n">
        <f aca="false">H118/$X118</f>
        <v>0.117300049159702</v>
      </c>
      <c r="J118" s="60" t="n">
        <v>7378</v>
      </c>
      <c r="K118" s="168" t="n">
        <f aca="false">J118/$X118</f>
        <v>0.061474624428206</v>
      </c>
      <c r="L118" s="60" t="n">
        <v>5781</v>
      </c>
      <c r="M118" s="168" t="n">
        <f aca="false">L118/$X118</f>
        <v>0.0481681761750419</v>
      </c>
      <c r="N118" s="60" t="n">
        <v>300</v>
      </c>
      <c r="O118" s="168" t="n">
        <f aca="false">N118/$X118</f>
        <v>0.00249964588349984</v>
      </c>
      <c r="P118" s="60" t="n">
        <v>0</v>
      </c>
      <c r="Q118" s="168" t="n">
        <f aca="false">P118/$X118</f>
        <v>0</v>
      </c>
      <c r="R118" s="60" t="n">
        <v>810</v>
      </c>
      <c r="S118" s="168" t="n">
        <f aca="false">R118/$X118</f>
        <v>0.00674904388544956</v>
      </c>
      <c r="T118" s="60" t="n">
        <v>0</v>
      </c>
      <c r="U118" s="168" t="n">
        <f aca="false">T118/$X118</f>
        <v>0</v>
      </c>
      <c r="V118" s="60" t="n">
        <v>837</v>
      </c>
      <c r="W118" s="571" t="n">
        <f aca="false">V118/$X118</f>
        <v>0.00697401201496455</v>
      </c>
      <c r="X118" s="633" t="n">
        <f aca="false">D118+F118+H118+J118+L118+N118+P118+R118+T118+V118</f>
        <v>120017</v>
      </c>
      <c r="Y118" s="167" t="n">
        <v>293</v>
      </c>
      <c r="Z118" s="584" t="n">
        <f aca="false">Y118/$AS118</f>
        <v>0.00460699067595403</v>
      </c>
      <c r="AA118" s="60" t="n">
        <v>44814</v>
      </c>
      <c r="AB118" s="584" t="n">
        <f aca="false">AA118/$AS118</f>
        <v>0.704633720655985</v>
      </c>
      <c r="AC118" s="60" t="n">
        <v>6051</v>
      </c>
      <c r="AD118" s="584" t="n">
        <f aca="false">AC118/$AS118</f>
        <v>0.0951430053931666</v>
      </c>
      <c r="AE118" s="60" t="n">
        <v>9180</v>
      </c>
      <c r="AF118" s="584" t="n">
        <f aca="false">AE118/$AS118</f>
        <v>0.144341892168116</v>
      </c>
      <c r="AG118" s="60" t="n">
        <v>2576</v>
      </c>
      <c r="AH118" s="584" t="n">
        <f aca="false">AG118/$AS118</f>
        <v>0.0405037815059985</v>
      </c>
      <c r="AI118" s="60" t="n">
        <v>372</v>
      </c>
      <c r="AJ118" s="584" t="n">
        <f aca="false">AI118/$AS118</f>
        <v>0.00584914857151842</v>
      </c>
      <c r="AK118" s="60" t="n">
        <v>0</v>
      </c>
      <c r="AL118" s="584" t="n">
        <f aca="false">AK118/$AS118</f>
        <v>0</v>
      </c>
      <c r="AM118" s="60" t="n">
        <v>313</v>
      </c>
      <c r="AN118" s="584" t="n">
        <f aca="false">AM118/$AS118</f>
        <v>0.00492146102926147</v>
      </c>
      <c r="AO118" s="60" t="n">
        <v>0</v>
      </c>
      <c r="AP118" s="584" t="n">
        <f aca="false">AO118/$AS118</f>
        <v>0</v>
      </c>
      <c r="AQ118" s="60" t="n">
        <v>0</v>
      </c>
      <c r="AR118" s="584" t="n">
        <f aca="false">AQ118/$AS118</f>
        <v>0</v>
      </c>
      <c r="AS118" s="634" t="n">
        <f aca="false">Y118+AA118+AC118+AE118+AG118+AI118+AK118+AM118+AO118+AQ118</f>
        <v>63599</v>
      </c>
      <c r="AT118" s="635" t="n">
        <v>0</v>
      </c>
      <c r="AU118" s="636" t="n">
        <v>319</v>
      </c>
      <c r="AV118" s="637" t="n">
        <f aca="false">AU118/$BD118</f>
        <v>0.0847727876694127</v>
      </c>
      <c r="AW118" s="305" t="n">
        <v>1117</v>
      </c>
      <c r="AX118" s="637" t="n">
        <f aca="false">AW118/$BD118</f>
        <v>0.29683762955089</v>
      </c>
      <c r="AY118" s="305" t="n">
        <v>712</v>
      </c>
      <c r="AZ118" s="637" t="n">
        <f aca="false">AY118/$BD118</f>
        <v>0.189210736114802</v>
      </c>
      <c r="BA118" s="305" t="n">
        <v>1615</v>
      </c>
      <c r="BB118" s="638" t="n">
        <f aca="false">BA118/$BD118</f>
        <v>0.429178846664895</v>
      </c>
      <c r="BC118" s="639" t="n">
        <v>130</v>
      </c>
      <c r="BD118" s="640" t="n">
        <f aca="false">AU118+AW118+AY118+BA118</f>
        <v>3763</v>
      </c>
      <c r="BE118" s="641" t="n">
        <v>0</v>
      </c>
      <c r="BF118" s="637" t="n">
        <f aca="false">BE118/$BP118</f>
        <v>0</v>
      </c>
      <c r="BG118" s="305" t="n">
        <v>0</v>
      </c>
      <c r="BH118" s="637" t="n">
        <f aca="false">BG118/$BP118</f>
        <v>0</v>
      </c>
      <c r="BI118" s="305" t="n">
        <v>38</v>
      </c>
      <c r="BJ118" s="639" t="n">
        <v>0</v>
      </c>
      <c r="BK118" s="642" t="n">
        <f aca="false">(BI118+BC118+BJ118)/$BP118</f>
        <v>0.00614731603790845</v>
      </c>
      <c r="BL118" s="639" t="n">
        <v>0</v>
      </c>
      <c r="BM118" s="642" t="n">
        <f aca="false">BL118/BP118</f>
        <v>0</v>
      </c>
      <c r="BN118" s="639" t="n">
        <v>27161</v>
      </c>
      <c r="BO118" s="642" t="n">
        <f aca="false">(BN118)/$BP118</f>
        <v>0.993852683962091</v>
      </c>
      <c r="BP118" s="640" t="n">
        <f aca="false">BE118+BG118+BI118+BC118+BJ118+BN118+BL118</f>
        <v>27329</v>
      </c>
    </row>
    <row r="119" customFormat="false" ht="15" hidden="false" customHeight="true" outlineLevel="0" collapsed="false">
      <c r="B119" s="564"/>
      <c r="C119" s="490" t="s">
        <v>45</v>
      </c>
      <c r="D119" s="57" t="n">
        <v>2360</v>
      </c>
      <c r="E119" s="168" t="n">
        <f aca="false">D119/$X119</f>
        <v>0.018399120584406</v>
      </c>
      <c r="F119" s="60" t="n">
        <v>94997</v>
      </c>
      <c r="G119" s="168" t="n">
        <f aca="false">F119/$X119</f>
        <v>0.740619177185091</v>
      </c>
      <c r="H119" s="60" t="n">
        <v>15184</v>
      </c>
      <c r="I119" s="168" t="n">
        <f aca="false">H119/$X119</f>
        <v>0.118378070743059</v>
      </c>
      <c r="J119" s="60" t="n">
        <v>7659</v>
      </c>
      <c r="K119" s="168" t="n">
        <f aca="false">J119/$X119</f>
        <v>0.059711383286426</v>
      </c>
      <c r="L119" s="60" t="n">
        <v>6031</v>
      </c>
      <c r="M119" s="168" t="n">
        <f aca="false">L119/$X119</f>
        <v>0.0470191085782002</v>
      </c>
      <c r="N119" s="60" t="n">
        <v>301</v>
      </c>
      <c r="O119" s="168" t="n">
        <f aca="false">N119/$X119</f>
        <v>0.00234666749826534</v>
      </c>
      <c r="P119" s="60" t="n">
        <v>0</v>
      </c>
      <c r="Q119" s="168" t="n">
        <f aca="false">P119/$X119</f>
        <v>0</v>
      </c>
      <c r="R119" s="60" t="n">
        <v>853</v>
      </c>
      <c r="S119" s="168" t="n">
        <f aca="false">R119/$X119</f>
        <v>0.00665019061800775</v>
      </c>
      <c r="T119" s="60" t="n">
        <v>0</v>
      </c>
      <c r="U119" s="168" t="n">
        <f aca="false">T119/$X119</f>
        <v>0</v>
      </c>
      <c r="V119" s="60" t="n">
        <v>882</v>
      </c>
      <c r="W119" s="571" t="n">
        <f aca="false">V119/$X119</f>
        <v>0.00687628150654494</v>
      </c>
      <c r="X119" s="633" t="n">
        <f aca="false">D119+F119+H119+J119+L119+N119+P119+R119+T119+V119</f>
        <v>128267</v>
      </c>
      <c r="Y119" s="167" t="n">
        <v>247</v>
      </c>
      <c r="Z119" s="584" t="n">
        <f aca="false">Y119/$AS119</f>
        <v>0.00383820490109241</v>
      </c>
      <c r="AA119" s="60" t="n">
        <v>46097</v>
      </c>
      <c r="AB119" s="584" t="n">
        <f aca="false">AA119/$AS119</f>
        <v>0.716314701723307</v>
      </c>
      <c r="AC119" s="60" t="n">
        <v>6104</v>
      </c>
      <c r="AD119" s="584" t="n">
        <f aca="false">AC119/$AS119</f>
        <v>0.094851832859385</v>
      </c>
      <c r="AE119" s="60" t="n">
        <v>8346</v>
      </c>
      <c r="AF119" s="584" t="n">
        <f aca="false">AE119/$AS119</f>
        <v>0.12969092350007</v>
      </c>
      <c r="AG119" s="60" t="n">
        <v>2855</v>
      </c>
      <c r="AH119" s="584" t="n">
        <f aca="false">AG119/$AS119</f>
        <v>0.0443646760834771</v>
      </c>
      <c r="AI119" s="60" t="n">
        <v>345</v>
      </c>
      <c r="AJ119" s="584" t="n">
        <f aca="false">AI119/$AS119</f>
        <v>0.00536105542865135</v>
      </c>
      <c r="AK119" s="60" t="n">
        <v>0</v>
      </c>
      <c r="AL119" s="584" t="n">
        <f aca="false">AK119/$AS119</f>
        <v>0</v>
      </c>
      <c r="AM119" s="60" t="n">
        <v>346</v>
      </c>
      <c r="AN119" s="584" t="n">
        <f aca="false">AM119/$AS119</f>
        <v>0.00537659471974888</v>
      </c>
      <c r="AO119" s="60" t="n">
        <v>1</v>
      </c>
      <c r="AP119" s="586" t="n">
        <f aca="false">AO119/$AS119</f>
        <v>1.55392910975401E-005</v>
      </c>
      <c r="AQ119" s="60" t="n">
        <v>12</v>
      </c>
      <c r="AR119" s="584" t="n">
        <f aca="false">AQ119/$AS119</f>
        <v>0.000186471493170482</v>
      </c>
      <c r="AS119" s="634" t="n">
        <f aca="false">Y119+AA119+AC119+AE119+AG119+AI119+AK119+AM119+AO119+AQ119</f>
        <v>64353</v>
      </c>
      <c r="AT119" s="635" t="n">
        <v>0</v>
      </c>
      <c r="AU119" s="636" t="n">
        <v>404</v>
      </c>
      <c r="AV119" s="637" t="n">
        <f aca="false">AU119/$BD119</f>
        <v>0.0995564317397733</v>
      </c>
      <c r="AW119" s="305" t="n">
        <v>1188</v>
      </c>
      <c r="AX119" s="637" t="n">
        <f aca="false">AW119/$BD119</f>
        <v>0.29275505174963</v>
      </c>
      <c r="AY119" s="305" t="n">
        <v>716</v>
      </c>
      <c r="AZ119" s="637" t="n">
        <f aca="false">AY119/$BD119</f>
        <v>0.176441596845737</v>
      </c>
      <c r="BA119" s="305" t="n">
        <v>1750</v>
      </c>
      <c r="BB119" s="638" t="n">
        <f aca="false">BA119/$BD119</f>
        <v>0.43124691966486</v>
      </c>
      <c r="BC119" s="639" t="n">
        <v>60</v>
      </c>
      <c r="BD119" s="640" t="n">
        <f aca="false">AU119+AW119+AY119+BA119</f>
        <v>4058</v>
      </c>
      <c r="BE119" s="641" t="n">
        <v>0</v>
      </c>
      <c r="BF119" s="637" t="n">
        <f aca="false">BE119/$BP119</f>
        <v>0</v>
      </c>
      <c r="BG119" s="305" t="n">
        <v>0</v>
      </c>
      <c r="BH119" s="637" t="n">
        <f aca="false">BG119/$BP119</f>
        <v>0</v>
      </c>
      <c r="BI119" s="305" t="n">
        <v>32</v>
      </c>
      <c r="BJ119" s="639" t="n">
        <v>0</v>
      </c>
      <c r="BK119" s="642" t="n">
        <f aca="false">(BI119+BC119+BJ119)/$BP119</f>
        <v>0.00312266648564252</v>
      </c>
      <c r="BL119" s="639" t="n">
        <v>0</v>
      </c>
      <c r="BM119" s="642" t="n">
        <f aca="false">BL119/BP119</f>
        <v>0</v>
      </c>
      <c r="BN119" s="639" t="n">
        <v>29370</v>
      </c>
      <c r="BO119" s="642" t="n">
        <f aca="false">(BN119)/$BP119</f>
        <v>0.996877333514357</v>
      </c>
      <c r="BP119" s="640" t="n">
        <f aca="false">BE119+BG119+BI119+BC119+BJ119+BN119+BL119</f>
        <v>29462</v>
      </c>
    </row>
    <row r="120" customFormat="false" ht="15" hidden="false" customHeight="true" outlineLevel="0" collapsed="false">
      <c r="B120" s="564"/>
      <c r="C120" s="490" t="s">
        <v>46</v>
      </c>
      <c r="D120" s="57" t="n">
        <v>2170</v>
      </c>
      <c r="E120" s="168" t="n">
        <f aca="false">D120/$X120</f>
        <v>0.0181763355837368</v>
      </c>
      <c r="F120" s="60" t="n">
        <v>89712</v>
      </c>
      <c r="G120" s="168" t="n">
        <f aca="false">F120/$X120</f>
        <v>0.751444893036034</v>
      </c>
      <c r="H120" s="60" t="n">
        <v>14189</v>
      </c>
      <c r="I120" s="168" t="n">
        <f aca="false">H120/$X120</f>
        <v>0.118849781381402</v>
      </c>
      <c r="J120" s="60" t="n">
        <v>6447</v>
      </c>
      <c r="K120" s="168" t="n">
        <f aca="false">J120/$X120</f>
        <v>0.0540013066858761</v>
      </c>
      <c r="L120" s="60" t="n">
        <v>5043</v>
      </c>
      <c r="M120" s="168" t="n">
        <f aca="false">L120/$X120</f>
        <v>0.0422411338012832</v>
      </c>
      <c r="N120" s="60" t="n">
        <v>247</v>
      </c>
      <c r="O120" s="168" t="n">
        <f aca="false">N120/$X120</f>
        <v>0.00206891930377096</v>
      </c>
      <c r="P120" s="60" t="n">
        <v>0</v>
      </c>
      <c r="Q120" s="168" t="n">
        <f aca="false">P120/$X120</f>
        <v>0</v>
      </c>
      <c r="R120" s="60" t="n">
        <v>700</v>
      </c>
      <c r="S120" s="168" t="n">
        <f aca="false">R120/$X120</f>
        <v>0.00586333405926993</v>
      </c>
      <c r="T120" s="60" t="n">
        <v>0</v>
      </c>
      <c r="U120" s="168" t="n">
        <f aca="false">T120/$X120</f>
        <v>0</v>
      </c>
      <c r="V120" s="60" t="n">
        <v>878</v>
      </c>
      <c r="W120" s="571" t="n">
        <f aca="false">V120/$X120</f>
        <v>0.00735429614862714</v>
      </c>
      <c r="X120" s="633" t="n">
        <f aca="false">D120+F120+H120+J120+L120+N120+P120+R120+T120+V120</f>
        <v>119386</v>
      </c>
      <c r="Y120" s="167" t="n">
        <v>182</v>
      </c>
      <c r="Z120" s="584" t="n">
        <f aca="false">Y120/$AS120</f>
        <v>0.00501805949984836</v>
      </c>
      <c r="AA120" s="60" t="n">
        <v>28596</v>
      </c>
      <c r="AB120" s="584" t="n">
        <f aca="false">AA120/$AS120</f>
        <v>0.788441920097053</v>
      </c>
      <c r="AC120" s="60" t="n">
        <v>2994</v>
      </c>
      <c r="AD120" s="584" t="n">
        <f aca="false">AC120/$AS120</f>
        <v>0.0825498359480548</v>
      </c>
      <c r="AE120" s="60" t="n">
        <v>2819</v>
      </c>
      <c r="AF120" s="584" t="n">
        <f aca="false">AE120/$AS120</f>
        <v>0.0777247787366622</v>
      </c>
      <c r="AG120" s="60" t="n">
        <v>1480</v>
      </c>
      <c r="AH120" s="584" t="n">
        <f aca="false">AG120/$AS120</f>
        <v>0.040806198130635</v>
      </c>
      <c r="AI120" s="60" t="n">
        <v>74</v>
      </c>
      <c r="AJ120" s="584" t="n">
        <f aca="false">AI120/$AS120</f>
        <v>0.00204030990653175</v>
      </c>
      <c r="AK120" s="60" t="n">
        <v>0</v>
      </c>
      <c r="AL120" s="584" t="n">
        <f aca="false">AK120/$AS120</f>
        <v>0</v>
      </c>
      <c r="AM120" s="60" t="n">
        <v>124</v>
      </c>
      <c r="AN120" s="584" t="n">
        <f aca="false">AM120/$AS120</f>
        <v>0.00341889768121536</v>
      </c>
      <c r="AO120" s="60" t="n">
        <v>0</v>
      </c>
      <c r="AP120" s="584" t="n">
        <f aca="false">AO120/$AS120</f>
        <v>0</v>
      </c>
      <c r="AQ120" s="60" t="n">
        <v>0</v>
      </c>
      <c r="AR120" s="584" t="n">
        <f aca="false">AQ120/$AS120</f>
        <v>0</v>
      </c>
      <c r="AS120" s="634" t="n">
        <f aca="false">Y120+AA120+AC120+AE120+AG120+AI120+AK120+AM120+AO120+AQ120</f>
        <v>36269</v>
      </c>
      <c r="AT120" s="635" t="n">
        <v>0</v>
      </c>
      <c r="AU120" s="636" t="n">
        <v>370</v>
      </c>
      <c r="AV120" s="637" t="n">
        <f aca="false">AU120/$BD120</f>
        <v>0.104372355430183</v>
      </c>
      <c r="AW120" s="305" t="n">
        <v>1046</v>
      </c>
      <c r="AX120" s="637" t="n">
        <f aca="false">AW120/$BD120</f>
        <v>0.295063469675599</v>
      </c>
      <c r="AY120" s="305" t="n">
        <v>665</v>
      </c>
      <c r="AZ120" s="637" t="n">
        <f aca="false">AY120/$BD120</f>
        <v>0.187588152327221</v>
      </c>
      <c r="BA120" s="305" t="n">
        <v>1464</v>
      </c>
      <c r="BB120" s="638" t="n">
        <f aca="false">BA120/$BD120</f>
        <v>0.412976022566996</v>
      </c>
      <c r="BC120" s="639" t="n">
        <v>0</v>
      </c>
      <c r="BD120" s="640" t="n">
        <f aca="false">AU120+AW120+AY120+BA120</f>
        <v>3545</v>
      </c>
      <c r="BE120" s="641" t="n">
        <v>0</v>
      </c>
      <c r="BF120" s="637" t="n">
        <f aca="false">BE120/$BP120</f>
        <v>0</v>
      </c>
      <c r="BG120" s="305" t="n">
        <v>0</v>
      </c>
      <c r="BH120" s="637" t="n">
        <f aca="false">BG120/$BP120</f>
        <v>0</v>
      </c>
      <c r="BI120" s="305" t="n">
        <v>22</v>
      </c>
      <c r="BJ120" s="639" t="n">
        <v>0</v>
      </c>
      <c r="BK120" s="642" t="n">
        <f aca="false">(BI120+BC120+BJ120)/$BP120</f>
        <v>0.000827347598811628</v>
      </c>
      <c r="BL120" s="639" t="n">
        <v>0</v>
      </c>
      <c r="BM120" s="642" t="n">
        <f aca="false">BL120/BP120</f>
        <v>0</v>
      </c>
      <c r="BN120" s="639" t="n">
        <v>26569</v>
      </c>
      <c r="BO120" s="642" t="n">
        <f aca="false">(BN120)/$BP120</f>
        <v>0.999172652401188</v>
      </c>
      <c r="BP120" s="640" t="n">
        <f aca="false">BE120+BG120+BI120+BC120+BJ120+BN120+BL120</f>
        <v>26591</v>
      </c>
    </row>
    <row r="121" customFormat="false" ht="15" hidden="false" customHeight="true" outlineLevel="0" collapsed="false">
      <c r="B121" s="564"/>
      <c r="C121" s="490" t="s">
        <v>47</v>
      </c>
      <c r="D121" s="57" t="n">
        <v>1730</v>
      </c>
      <c r="E121" s="168" t="n">
        <f aca="false">D121/$X121</f>
        <v>0.0164481502961618</v>
      </c>
      <c r="F121" s="60" t="n">
        <v>77542</v>
      </c>
      <c r="G121" s="168" t="n">
        <f aca="false">F121/$X121</f>
        <v>0.737238422118484</v>
      </c>
      <c r="H121" s="60" t="n">
        <v>14956</v>
      </c>
      <c r="I121" s="168" t="n">
        <f aca="false">H121/$X121</f>
        <v>0.142195685450518</v>
      </c>
      <c r="J121" s="60" t="n">
        <v>5162</v>
      </c>
      <c r="K121" s="168" t="n">
        <f aca="false">J121/$X121</f>
        <v>0.049078238051322</v>
      </c>
      <c r="L121" s="60" t="n">
        <v>4334</v>
      </c>
      <c r="M121" s="168" t="n">
        <f aca="false">L121/$X121</f>
        <v>0.0412059441523498</v>
      </c>
      <c r="N121" s="60" t="n">
        <v>36</v>
      </c>
      <c r="O121" s="168" t="n">
        <f aca="false">N121/$X121</f>
        <v>0.000342273647781401</v>
      </c>
      <c r="P121" s="60" t="n">
        <v>0</v>
      </c>
      <c r="Q121" s="168" t="n">
        <f aca="false">P121/$X121</f>
        <v>0</v>
      </c>
      <c r="R121" s="60" t="n">
        <v>598</v>
      </c>
      <c r="S121" s="168" t="n">
        <f aca="false">R121/$X121</f>
        <v>0.00568554559370217</v>
      </c>
      <c r="T121" s="60" t="n">
        <v>0</v>
      </c>
      <c r="U121" s="168" t="n">
        <f aca="false">T121/$X121</f>
        <v>0</v>
      </c>
      <c r="V121" s="60" t="n">
        <v>821</v>
      </c>
      <c r="W121" s="571" t="n">
        <f aca="false">V121/$X121</f>
        <v>0.0078057406896814</v>
      </c>
      <c r="X121" s="633" t="n">
        <f aca="false">D121+F121+H121+J121+L121+N121+P121+R121+T121+V121</f>
        <v>105179</v>
      </c>
      <c r="Y121" s="167" t="n">
        <v>150</v>
      </c>
      <c r="Z121" s="584" t="n">
        <f aca="false">Y121/$AS121</f>
        <v>0.00667556742323098</v>
      </c>
      <c r="AA121" s="60" t="n">
        <v>18272</v>
      </c>
      <c r="AB121" s="584" t="n">
        <f aca="false">AA121/$AS121</f>
        <v>0.813173119715176</v>
      </c>
      <c r="AC121" s="60" t="n">
        <v>2248</v>
      </c>
      <c r="AD121" s="584" t="n">
        <f aca="false">AC121/$AS121</f>
        <v>0.100044503782822</v>
      </c>
      <c r="AE121" s="60" t="n">
        <v>1059</v>
      </c>
      <c r="AF121" s="584" t="n">
        <f aca="false">AE121/$AS121</f>
        <v>0.0471295060080107</v>
      </c>
      <c r="AG121" s="60" t="n">
        <v>592</v>
      </c>
      <c r="AH121" s="584" t="n">
        <f aca="false">AG121/$AS121</f>
        <v>0.0263462394303516</v>
      </c>
      <c r="AI121" s="60" t="n">
        <v>24</v>
      </c>
      <c r="AJ121" s="584" t="n">
        <f aca="false">AI121/$AS121</f>
        <v>0.00106809078771696</v>
      </c>
      <c r="AK121" s="60" t="n">
        <v>0</v>
      </c>
      <c r="AL121" s="584" t="n">
        <f aca="false">AK121/$AS121</f>
        <v>0</v>
      </c>
      <c r="AM121" s="60" t="n">
        <v>107</v>
      </c>
      <c r="AN121" s="584" t="n">
        <f aca="false">AM121/$AS121</f>
        <v>0.00476190476190476</v>
      </c>
      <c r="AO121" s="60" t="n">
        <v>0</v>
      </c>
      <c r="AP121" s="584" t="n">
        <f aca="false">AO121/$AS121</f>
        <v>0</v>
      </c>
      <c r="AQ121" s="60" t="n">
        <v>18</v>
      </c>
      <c r="AR121" s="584" t="n">
        <f aca="false">AQ121/$AS121</f>
        <v>0.000801068090787717</v>
      </c>
      <c r="AS121" s="634" t="n">
        <f aca="false">Y121+AA121+AC121+AE121+AG121+AI121+AK121+AM121+AO121+AQ121</f>
        <v>22470</v>
      </c>
      <c r="AT121" s="635" t="n">
        <v>0</v>
      </c>
      <c r="AU121" s="636" t="n">
        <v>233</v>
      </c>
      <c r="AV121" s="637" t="n">
        <f aca="false">AU121/$BD121</f>
        <v>0.0774343635759388</v>
      </c>
      <c r="AW121" s="305" t="n">
        <v>895</v>
      </c>
      <c r="AX121" s="637" t="n">
        <f aca="false">AW121/$BD121</f>
        <v>0.297441010302426</v>
      </c>
      <c r="AY121" s="305" t="n">
        <v>604</v>
      </c>
      <c r="AZ121" s="637" t="n">
        <f aca="false">AY121/$BD121</f>
        <v>0.200731139913593</v>
      </c>
      <c r="BA121" s="305" t="n">
        <v>1277</v>
      </c>
      <c r="BB121" s="638" t="n">
        <f aca="false">BA121/$BD121</f>
        <v>0.424393486208043</v>
      </c>
      <c r="BC121" s="639" t="n">
        <v>70</v>
      </c>
      <c r="BD121" s="640" t="n">
        <f aca="false">AU121+AW121+AY121+BA121</f>
        <v>3009</v>
      </c>
      <c r="BE121" s="641" t="n">
        <v>0</v>
      </c>
      <c r="BF121" s="637" t="n">
        <f aca="false">BE121/$BP121</f>
        <v>0</v>
      </c>
      <c r="BG121" s="305" t="n">
        <v>0</v>
      </c>
      <c r="BH121" s="637" t="n">
        <f aca="false">BG121/$BP121</f>
        <v>0</v>
      </c>
      <c r="BI121" s="305" t="n">
        <v>51</v>
      </c>
      <c r="BJ121" s="639" t="n">
        <v>0</v>
      </c>
      <c r="BK121" s="642" t="n">
        <f aca="false">(BI121+BC121+BJ121)/$BP121</f>
        <v>0.00475984422327997</v>
      </c>
      <c r="BL121" s="639" t="n">
        <v>0</v>
      </c>
      <c r="BM121" s="642" t="n">
        <f aca="false">BL121/BP121</f>
        <v>0</v>
      </c>
      <c r="BN121" s="639" t="n">
        <v>25300</v>
      </c>
      <c r="BO121" s="642" t="n">
        <f aca="false">(BN121)/$BP121</f>
        <v>0.99524015577672</v>
      </c>
      <c r="BP121" s="640" t="n">
        <f aca="false">BE121+BG121+BI121+BC121+BJ121+BN121+BL121</f>
        <v>25421</v>
      </c>
    </row>
    <row r="122" customFormat="false" ht="15" hidden="false" customHeight="true" outlineLevel="0" collapsed="false">
      <c r="B122" s="564"/>
      <c r="C122" s="490" t="s">
        <v>48</v>
      </c>
      <c r="D122" s="57" t="n">
        <v>997</v>
      </c>
      <c r="E122" s="168" t="n">
        <f aca="false">D122/$X122</f>
        <v>0.0146329292276984</v>
      </c>
      <c r="F122" s="60" t="n">
        <v>50093</v>
      </c>
      <c r="G122" s="168" t="n">
        <f aca="false">F122/$X122</f>
        <v>0.735212962691167</v>
      </c>
      <c r="H122" s="60" t="n">
        <v>9487</v>
      </c>
      <c r="I122" s="168" t="n">
        <f aca="false">H122/$X122</f>
        <v>0.139240320544809</v>
      </c>
      <c r="J122" s="60" t="n">
        <v>3830</v>
      </c>
      <c r="K122" s="168" t="n">
        <f aca="false">J122/$X122</f>
        <v>0.0562127572137259</v>
      </c>
      <c r="L122" s="60" t="n">
        <v>2849</v>
      </c>
      <c r="M122" s="168" t="n">
        <f aca="false">L122/$X122</f>
        <v>0.0418146593477559</v>
      </c>
      <c r="N122" s="60" t="n">
        <v>130</v>
      </c>
      <c r="O122" s="168" t="n">
        <f aca="false">N122/$X122</f>
        <v>0.00190800481404292</v>
      </c>
      <c r="P122" s="60" t="n">
        <v>0</v>
      </c>
      <c r="Q122" s="168" t="n">
        <f aca="false">P122/$X122</f>
        <v>0</v>
      </c>
      <c r="R122" s="60" t="n">
        <v>234</v>
      </c>
      <c r="S122" s="168" t="n">
        <f aca="false">R122/$X122</f>
        <v>0.00343440866527725</v>
      </c>
      <c r="T122" s="60" t="n">
        <v>0</v>
      </c>
      <c r="U122" s="168" t="n">
        <f aca="false">T122/$X122</f>
        <v>0</v>
      </c>
      <c r="V122" s="60" t="n">
        <v>514</v>
      </c>
      <c r="W122" s="571" t="n">
        <f aca="false">V122/$X122</f>
        <v>0.00754395749552353</v>
      </c>
      <c r="X122" s="633" t="n">
        <f aca="false">D122+F122+H122+J122+L122+N122+P122+R122+T122+V122</f>
        <v>68134</v>
      </c>
      <c r="Y122" s="167" t="n">
        <v>55</v>
      </c>
      <c r="Z122" s="584" t="n">
        <f aca="false">Y122/$AS122</f>
        <v>0.00393503613078629</v>
      </c>
      <c r="AA122" s="60" t="n">
        <v>11347</v>
      </c>
      <c r="AB122" s="584" t="n">
        <f aca="false">AA122/$AS122</f>
        <v>0.811833726836946</v>
      </c>
      <c r="AC122" s="60" t="n">
        <v>1416</v>
      </c>
      <c r="AD122" s="584" t="n">
        <f aca="false">AC122/$AS122</f>
        <v>0.10130929383988</v>
      </c>
      <c r="AE122" s="60" t="n">
        <v>607</v>
      </c>
      <c r="AF122" s="584" t="n">
        <f aca="false">AE122/$AS122</f>
        <v>0.0434284896615869</v>
      </c>
      <c r="AG122" s="60" t="n">
        <v>482</v>
      </c>
      <c r="AH122" s="584" t="n">
        <f aca="false">AG122/$AS122</f>
        <v>0.0344852257279817</v>
      </c>
      <c r="AI122" s="60" t="n">
        <v>0</v>
      </c>
      <c r="AJ122" s="584" t="n">
        <f aca="false">AI122/$AS122</f>
        <v>0</v>
      </c>
      <c r="AK122" s="60" t="n">
        <v>0</v>
      </c>
      <c r="AL122" s="584" t="n">
        <f aca="false">AK122/$AS122</f>
        <v>0</v>
      </c>
      <c r="AM122" s="60" t="n">
        <v>70</v>
      </c>
      <c r="AN122" s="584" t="n">
        <f aca="false">AM122/$AS122</f>
        <v>0.00500822780281892</v>
      </c>
      <c r="AO122" s="60" t="n">
        <v>0</v>
      </c>
      <c r="AP122" s="584" t="n">
        <f aca="false">AO122/$AS122</f>
        <v>0</v>
      </c>
      <c r="AQ122" s="60" t="n">
        <v>0</v>
      </c>
      <c r="AR122" s="584" t="n">
        <f aca="false">AQ122/$AS122</f>
        <v>0</v>
      </c>
      <c r="AS122" s="634" t="n">
        <f aca="false">Y122+AA122+AC122+AE122+AG122+AI122+AK122+AM122+AO122+AQ122</f>
        <v>13977</v>
      </c>
      <c r="AT122" s="635" t="n">
        <v>0</v>
      </c>
      <c r="AU122" s="636" t="n">
        <v>153</v>
      </c>
      <c r="AV122" s="637" t="n">
        <f aca="false">AU122/$BD122</f>
        <v>0.145714285714286</v>
      </c>
      <c r="AW122" s="305" t="n">
        <v>584</v>
      </c>
      <c r="AX122" s="637" t="n">
        <f aca="false">AW122/$BD122</f>
        <v>0.556190476190476</v>
      </c>
      <c r="AY122" s="305" t="n">
        <v>313</v>
      </c>
      <c r="AZ122" s="637" t="n">
        <f aca="false">AY122/$BD122</f>
        <v>0.298095238095238</v>
      </c>
      <c r="BA122" s="305" t="n">
        <v>0</v>
      </c>
      <c r="BB122" s="638" t="n">
        <f aca="false">BA122/$BD122</f>
        <v>0</v>
      </c>
      <c r="BC122" s="639" t="n">
        <v>0</v>
      </c>
      <c r="BD122" s="640" t="n">
        <f aca="false">AU122+AW122+AY122+BA122</f>
        <v>1050</v>
      </c>
      <c r="BE122" s="641" t="n">
        <v>0</v>
      </c>
      <c r="BF122" s="637" t="n">
        <f aca="false">BE122/$BP122</f>
        <v>0</v>
      </c>
      <c r="BG122" s="305" t="n">
        <v>0</v>
      </c>
      <c r="BH122" s="637" t="n">
        <f aca="false">BG122/$BP122</f>
        <v>0</v>
      </c>
      <c r="BI122" s="305" t="n">
        <v>44</v>
      </c>
      <c r="BJ122" s="639" t="n">
        <v>0</v>
      </c>
      <c r="BK122" s="642" t="n">
        <f aca="false">(BI122+BC122+BJ122)/$BP122</f>
        <v>0.00199700449326011</v>
      </c>
      <c r="BL122" s="639" t="n">
        <v>0</v>
      </c>
      <c r="BM122" s="642" t="n">
        <f aca="false">BL122/BP122</f>
        <v>0</v>
      </c>
      <c r="BN122" s="639" t="n">
        <v>21989</v>
      </c>
      <c r="BO122" s="642" t="n">
        <f aca="false">(BN122)/$BP122</f>
        <v>0.99800299550674</v>
      </c>
      <c r="BP122" s="640" t="n">
        <f aca="false">BE122+BG122+BI122+BC122+BJ122+BN122+BL122</f>
        <v>22033</v>
      </c>
    </row>
    <row r="123" customFormat="false" ht="15" hidden="false" customHeight="true" outlineLevel="0" collapsed="false">
      <c r="B123" s="564"/>
      <c r="C123" s="490" t="s">
        <v>49</v>
      </c>
      <c r="D123" s="57" t="n">
        <v>1760</v>
      </c>
      <c r="E123" s="168" t="n">
        <f aca="false">D123/$X123</f>
        <v>0.0158085725577552</v>
      </c>
      <c r="F123" s="60" t="n">
        <v>83190</v>
      </c>
      <c r="G123" s="168" t="n">
        <f aca="false">F123/$X123</f>
        <v>0.747224517658894</v>
      </c>
      <c r="H123" s="60" t="n">
        <v>13319</v>
      </c>
      <c r="I123" s="168" t="n">
        <f aca="false">H123/$X123</f>
        <v>0.119633169259512</v>
      </c>
      <c r="J123" s="60" t="n">
        <v>6755</v>
      </c>
      <c r="K123" s="168" t="n">
        <f aca="false">J123/$X123</f>
        <v>0.0606743793338842</v>
      </c>
      <c r="L123" s="60" t="n">
        <v>4988</v>
      </c>
      <c r="M123" s="168" t="n">
        <f aca="false">L123/$X123</f>
        <v>0.044802931771638</v>
      </c>
      <c r="N123" s="60" t="n">
        <v>227</v>
      </c>
      <c r="O123" s="168" t="n">
        <f aca="false">N123/$X123</f>
        <v>0.00203894657421047</v>
      </c>
      <c r="P123" s="60" t="n">
        <v>0</v>
      </c>
      <c r="Q123" s="168" t="n">
        <f aca="false">P123/$X123</f>
        <v>0</v>
      </c>
      <c r="R123" s="60" t="n">
        <v>524</v>
      </c>
      <c r="S123" s="168" t="n">
        <f aca="false">R123/$X123</f>
        <v>0.00470664319333166</v>
      </c>
      <c r="T123" s="60" t="n">
        <v>0</v>
      </c>
      <c r="U123" s="168" t="n">
        <f aca="false">T123/$X123</f>
        <v>0</v>
      </c>
      <c r="V123" s="60" t="n">
        <v>569</v>
      </c>
      <c r="W123" s="571" t="n">
        <f aca="false">V123/$X123</f>
        <v>0.00511083965077426</v>
      </c>
      <c r="X123" s="633" t="n">
        <f aca="false">D123+F123+H123+J123+L123+N123+P123+R123+T123+V123</f>
        <v>111332</v>
      </c>
      <c r="Y123" s="167" t="n">
        <v>338</v>
      </c>
      <c r="Z123" s="584" t="n">
        <f aca="false">Y123/$AS123</f>
        <v>0.00538654002454222</v>
      </c>
      <c r="AA123" s="60" t="n">
        <v>45049</v>
      </c>
      <c r="AB123" s="584" t="n">
        <f aca="false">AA123/$AS123</f>
        <v>0.717923791614209</v>
      </c>
      <c r="AC123" s="60" t="n">
        <v>6218</v>
      </c>
      <c r="AD123" s="584" t="n">
        <f aca="false">AC123/$AS123</f>
        <v>0.0990932126408389</v>
      </c>
      <c r="AE123" s="60" t="n">
        <v>8501</v>
      </c>
      <c r="AF123" s="584" t="n">
        <f aca="false">AE123/$AS123</f>
        <v>0.135476262569921</v>
      </c>
      <c r="AG123" s="60" t="n">
        <v>2106</v>
      </c>
      <c r="AH123" s="584" t="n">
        <f aca="false">AG123/$AS123</f>
        <v>0.0335622878452246</v>
      </c>
      <c r="AI123" s="60" t="n">
        <v>379</v>
      </c>
      <c r="AJ123" s="584" t="n">
        <f aca="false">AI123/$AS123</f>
        <v>0.00603993689142456</v>
      </c>
      <c r="AK123" s="60" t="n">
        <v>0</v>
      </c>
      <c r="AL123" s="584" t="n">
        <f aca="false">AK123/$AS123</f>
        <v>0</v>
      </c>
      <c r="AM123" s="60" t="n">
        <v>158</v>
      </c>
      <c r="AN123" s="584" t="n">
        <f aca="false">AM123/$AS123</f>
        <v>0.00251796841383926</v>
      </c>
      <c r="AO123" s="60" t="n">
        <v>0</v>
      </c>
      <c r="AP123" s="584" t="n">
        <f aca="false">AO123/$AS123</f>
        <v>0</v>
      </c>
      <c r="AQ123" s="60" t="n">
        <v>0</v>
      </c>
      <c r="AR123" s="584" t="n">
        <f aca="false">AQ123/$AS123</f>
        <v>0</v>
      </c>
      <c r="AS123" s="634" t="n">
        <f aca="false">Y123+AA123+AC123+AE123+AG123+AI123+AK123+AM123+AO123+AQ123</f>
        <v>62749</v>
      </c>
      <c r="AT123" s="635" t="n">
        <v>0</v>
      </c>
      <c r="AU123" s="636" t="n">
        <v>468</v>
      </c>
      <c r="AV123" s="637" t="n">
        <f aca="false">AU123/$BD123</f>
        <v>0.124039226080042</v>
      </c>
      <c r="AW123" s="305" t="n">
        <v>965</v>
      </c>
      <c r="AX123" s="637" t="n">
        <f aca="false">AW123/$BD123</f>
        <v>0.255764643519745</v>
      </c>
      <c r="AY123" s="305" t="n">
        <v>698</v>
      </c>
      <c r="AZ123" s="637" t="n">
        <f aca="false">AY123/$BD123</f>
        <v>0.184998674794593</v>
      </c>
      <c r="BA123" s="305" t="n">
        <v>1642</v>
      </c>
      <c r="BB123" s="638" t="n">
        <f aca="false">BA123/$BD123</f>
        <v>0.435197455605619</v>
      </c>
      <c r="BC123" s="639" t="n">
        <v>0</v>
      </c>
      <c r="BD123" s="640" t="n">
        <f aca="false">AU123+AW123+AY123+BA123</f>
        <v>3773</v>
      </c>
      <c r="BE123" s="641" t="n">
        <v>0</v>
      </c>
      <c r="BF123" s="637" t="n">
        <f aca="false">BE123/$BP123</f>
        <v>0</v>
      </c>
      <c r="BG123" s="305" t="n">
        <v>0</v>
      </c>
      <c r="BH123" s="637" t="n">
        <f aca="false">BG123/$BP123</f>
        <v>0</v>
      </c>
      <c r="BI123" s="305" t="n">
        <v>38</v>
      </c>
      <c r="BJ123" s="639" t="n">
        <v>0</v>
      </c>
      <c r="BK123" s="642" t="n">
        <f aca="false">(BI123+BC123+BJ123)/$BP123</f>
        <v>0.00138610249863214</v>
      </c>
      <c r="BL123" s="639" t="n">
        <v>0</v>
      </c>
      <c r="BM123" s="642" t="n">
        <f aca="false">BL123/BP123</f>
        <v>0</v>
      </c>
      <c r="BN123" s="639" t="n">
        <v>27377</v>
      </c>
      <c r="BO123" s="642" t="n">
        <f aca="false">(BN123)/$BP123</f>
        <v>0.998613897501368</v>
      </c>
      <c r="BP123" s="640" t="n">
        <f aca="false">BE123+BG123+BI123+BC123+BJ123+BN123+BL123</f>
        <v>27415</v>
      </c>
    </row>
    <row r="124" customFormat="false" ht="15" hidden="false" customHeight="true" outlineLevel="0" collapsed="false">
      <c r="B124" s="564"/>
      <c r="C124" s="490" t="s">
        <v>50</v>
      </c>
      <c r="D124" s="57" t="n">
        <v>1940</v>
      </c>
      <c r="E124" s="168" t="n">
        <f aca="false">D124/$X124</f>
        <v>0.016426200636727</v>
      </c>
      <c r="F124" s="60" t="n">
        <v>87788</v>
      </c>
      <c r="G124" s="168" t="n">
        <f aca="false">F124/$X124</f>
        <v>0.743310980153085</v>
      </c>
      <c r="H124" s="60" t="n">
        <v>13717</v>
      </c>
      <c r="I124" s="168" t="n">
        <f aca="false">H124/$X124</f>
        <v>0.116143399038136</v>
      </c>
      <c r="J124" s="60" t="n">
        <v>7589</v>
      </c>
      <c r="K124" s="168" t="n">
        <f aca="false">J124/$X124</f>
        <v>0.0642569260990314</v>
      </c>
      <c r="L124" s="60" t="n">
        <v>5429</v>
      </c>
      <c r="M124" s="168" t="n">
        <f aca="false">L124/$X124</f>
        <v>0.0459679604416447</v>
      </c>
      <c r="N124" s="60" t="n">
        <v>236</v>
      </c>
      <c r="O124" s="168" t="n">
        <f aca="false">N124/$X124</f>
        <v>0.0019982388403441</v>
      </c>
      <c r="P124" s="60" t="n">
        <v>0</v>
      </c>
      <c r="Q124" s="168" t="n">
        <f aca="false">P124/$X124</f>
        <v>0</v>
      </c>
      <c r="R124" s="60" t="n">
        <v>630</v>
      </c>
      <c r="S124" s="168" t="n">
        <f aca="false">R124/$X124</f>
        <v>0.00533428165007112</v>
      </c>
      <c r="T124" s="60" t="n">
        <v>0</v>
      </c>
      <c r="U124" s="168" t="n">
        <f aca="false">T124/$X124</f>
        <v>0</v>
      </c>
      <c r="V124" s="60" t="n">
        <v>775</v>
      </c>
      <c r="W124" s="571" t="n">
        <f aca="false">V124/$X124</f>
        <v>0.00656201314096051</v>
      </c>
      <c r="X124" s="633" t="n">
        <f aca="false">D124+F124+H124+J124+L124+N124+P124+R124+T124+V124</f>
        <v>118104</v>
      </c>
      <c r="Y124" s="167" t="n">
        <v>386</v>
      </c>
      <c r="Z124" s="584" t="n">
        <f aca="false">Y124/$AS124</f>
        <v>0.00460708488494223</v>
      </c>
      <c r="AA124" s="60" t="n">
        <v>59268</v>
      </c>
      <c r="AB124" s="584" t="n">
        <f aca="false">AA124/$AS124</f>
        <v>0.707390432540819</v>
      </c>
      <c r="AC124" s="60" t="n">
        <v>8649</v>
      </c>
      <c r="AD124" s="584" t="n">
        <f aca="false">AC124/$AS124</f>
        <v>0.103229733600687</v>
      </c>
      <c r="AE124" s="60" t="n">
        <v>11706</v>
      </c>
      <c r="AF124" s="584" t="n">
        <f aca="false">AE124/$AS124</f>
        <v>0.139716413635062</v>
      </c>
      <c r="AG124" s="60" t="n">
        <v>3103</v>
      </c>
      <c r="AH124" s="584" t="n">
        <f aca="false">AG124/$AS124</f>
        <v>0.0370357108755848</v>
      </c>
      <c r="AI124" s="60" t="n">
        <v>485</v>
      </c>
      <c r="AJ124" s="584" t="n">
        <f aca="false">AI124/$AS124</f>
        <v>0.00578869473885229</v>
      </c>
      <c r="AK124" s="60" t="n">
        <v>0</v>
      </c>
      <c r="AL124" s="584" t="n">
        <f aca="false">AK124/$AS124</f>
        <v>0</v>
      </c>
      <c r="AM124" s="60" t="n">
        <v>179</v>
      </c>
      <c r="AN124" s="584" t="n">
        <f aca="false">AM124/$AS124</f>
        <v>0.00213644609949394</v>
      </c>
      <c r="AO124" s="60" t="n">
        <v>0</v>
      </c>
      <c r="AP124" s="584" t="n">
        <f aca="false">AO124/$AS124</f>
        <v>0</v>
      </c>
      <c r="AQ124" s="60" t="n">
        <v>8</v>
      </c>
      <c r="AR124" s="584" t="n">
        <f aca="false">AQ124/$AS124</f>
        <v>9.54836245583882E-005</v>
      </c>
      <c r="AS124" s="634" t="n">
        <f aca="false">Y124+AA124+AC124+AE124+AG124+AI124+AK124+AM124+AO124+AQ124</f>
        <v>83784</v>
      </c>
      <c r="AT124" s="635" t="n">
        <v>0</v>
      </c>
      <c r="AU124" s="636" t="n">
        <v>533</v>
      </c>
      <c r="AV124" s="637" t="n">
        <f aca="false">AU124/$BD124</f>
        <v>0.138910607245244</v>
      </c>
      <c r="AW124" s="305" t="n">
        <v>842</v>
      </c>
      <c r="AX124" s="637" t="n">
        <f aca="false">AW124/$BD124</f>
        <v>0.219442272608809</v>
      </c>
      <c r="AY124" s="305" t="n">
        <v>738</v>
      </c>
      <c r="AZ124" s="637" t="n">
        <f aca="false">AY124/$BD124</f>
        <v>0.19233776387803</v>
      </c>
      <c r="BA124" s="305" t="n">
        <v>1724</v>
      </c>
      <c r="BB124" s="638" t="n">
        <f aca="false">BA124/$BD124</f>
        <v>0.449309356267918</v>
      </c>
      <c r="BC124" s="639" t="n">
        <v>0</v>
      </c>
      <c r="BD124" s="640" t="n">
        <f aca="false">AU124+AW124+AY124+BA124</f>
        <v>3837</v>
      </c>
      <c r="BE124" s="641" t="n">
        <v>0</v>
      </c>
      <c r="BF124" s="637" t="n">
        <f aca="false">BE124/$BP124</f>
        <v>0</v>
      </c>
      <c r="BG124" s="305" t="n">
        <v>0</v>
      </c>
      <c r="BH124" s="637" t="n">
        <f aca="false">BG124/$BP124</f>
        <v>0</v>
      </c>
      <c r="BI124" s="305" t="n">
        <v>35</v>
      </c>
      <c r="BJ124" s="639" t="n">
        <v>0</v>
      </c>
      <c r="BK124" s="642" t="n">
        <f aca="false">(BI124+BC124+BJ124)/$BP124</f>
        <v>0.00117635196450778</v>
      </c>
      <c r="BL124" s="639" t="n">
        <v>0</v>
      </c>
      <c r="BM124" s="642" t="n">
        <f aca="false">BL124/BP124</f>
        <v>0</v>
      </c>
      <c r="BN124" s="639" t="n">
        <v>29718</v>
      </c>
      <c r="BO124" s="642" t="n">
        <f aca="false">(BN124)/$BP124</f>
        <v>0.998823648035492</v>
      </c>
      <c r="BP124" s="640" t="n">
        <f aca="false">BE124+BG124+BI124+BC124+BJ124+BN124+BL124</f>
        <v>29753</v>
      </c>
    </row>
    <row r="125" customFormat="false" ht="15" hidden="false" customHeight="true" outlineLevel="0" collapsed="false">
      <c r="B125" s="564"/>
      <c r="C125" s="490" t="s">
        <v>51</v>
      </c>
      <c r="D125" s="57" t="n">
        <v>2183</v>
      </c>
      <c r="E125" s="168" t="n">
        <f aca="false">D125/$X125</f>
        <v>0.0180528104661644</v>
      </c>
      <c r="F125" s="60" t="n">
        <v>90033</v>
      </c>
      <c r="G125" s="168" t="n">
        <f aca="false">F125/$X125</f>
        <v>0.744548183554824</v>
      </c>
      <c r="H125" s="60" t="n">
        <v>13753</v>
      </c>
      <c r="I125" s="168" t="n">
        <f aca="false">H125/$X125</f>
        <v>0.113733532909372</v>
      </c>
      <c r="J125" s="60" t="n">
        <v>7703</v>
      </c>
      <c r="K125" s="168" t="n">
        <f aca="false">J125/$X125</f>
        <v>0.0637016944667268</v>
      </c>
      <c r="L125" s="60" t="n">
        <v>5556</v>
      </c>
      <c r="M125" s="168" t="n">
        <f aca="false">L125/$X125</f>
        <v>0.0459465941136095</v>
      </c>
      <c r="N125" s="60" t="n">
        <v>291</v>
      </c>
      <c r="O125" s="168" t="n">
        <f aca="false">N125/$X125</f>
        <v>0.00240649008046443</v>
      </c>
      <c r="P125" s="60" t="n">
        <v>0</v>
      </c>
      <c r="Q125" s="168" t="n">
        <f aca="false">P125/$X125</f>
        <v>0</v>
      </c>
      <c r="R125" s="60" t="n">
        <v>588</v>
      </c>
      <c r="S125" s="168" t="n">
        <f aca="false">R125/$X125</f>
        <v>0.00486259851310338</v>
      </c>
      <c r="T125" s="60" t="n">
        <v>0</v>
      </c>
      <c r="U125" s="168" t="n">
        <f aca="false">T125/$X125</f>
        <v>0</v>
      </c>
      <c r="V125" s="60" t="n">
        <v>816</v>
      </c>
      <c r="W125" s="571" t="n">
        <f aca="false">V125/$X125</f>
        <v>0.0067480958957353</v>
      </c>
      <c r="X125" s="633" t="n">
        <f aca="false">D125+F125+H125+J125+L125+N125+P125+R125+T125+V125</f>
        <v>120923</v>
      </c>
      <c r="Y125" s="167" t="n">
        <v>437</v>
      </c>
      <c r="Z125" s="584" t="n">
        <f aca="false">Y125/$AS125</f>
        <v>0.00484489678263376</v>
      </c>
      <c r="AA125" s="60" t="n">
        <v>63117</v>
      </c>
      <c r="AB125" s="584" t="n">
        <f aca="false">AA125/$AS125</f>
        <v>0.69976052684095</v>
      </c>
      <c r="AC125" s="60" t="n">
        <v>9594</v>
      </c>
      <c r="AD125" s="584" t="n">
        <f aca="false">AC125/$AS125</f>
        <v>0.106365994811415</v>
      </c>
      <c r="AE125" s="60" t="n">
        <v>12850</v>
      </c>
      <c r="AF125" s="584" t="n">
        <f aca="false">AE125/$AS125</f>
        <v>0.142464356194151</v>
      </c>
      <c r="AG125" s="60" t="n">
        <v>3458</v>
      </c>
      <c r="AH125" s="584" t="n">
        <f aca="false">AG125/$AS125</f>
        <v>0.0383378788886672</v>
      </c>
      <c r="AI125" s="60" t="n">
        <v>520</v>
      </c>
      <c r="AJ125" s="584" t="n">
        <f aca="false">AI125/$AS125</f>
        <v>0.00576509456972438</v>
      </c>
      <c r="AK125" s="60" t="n">
        <v>0</v>
      </c>
      <c r="AL125" s="584" t="n">
        <f aca="false">AK125/$AS125</f>
        <v>0</v>
      </c>
      <c r="AM125" s="60" t="n">
        <v>222</v>
      </c>
      <c r="AN125" s="584" t="n">
        <f aca="false">AM125/$AS125</f>
        <v>0.00246125191245926</v>
      </c>
      <c r="AO125" s="60" t="n">
        <v>0</v>
      </c>
      <c r="AP125" s="584" t="n">
        <f aca="false">AO125/$AS125</f>
        <v>0</v>
      </c>
      <c r="AQ125" s="60" t="n">
        <v>0</v>
      </c>
      <c r="AR125" s="584" t="n">
        <f aca="false">AQ125/$AS125</f>
        <v>0</v>
      </c>
      <c r="AS125" s="634" t="n">
        <f aca="false">Y125+AA125+AC125+AE125+AG125+AI125+AK125+AM125+AO125+AQ125</f>
        <v>90198</v>
      </c>
      <c r="AT125" s="635" t="n">
        <v>2403</v>
      </c>
      <c r="AU125" s="636" t="n">
        <v>514</v>
      </c>
      <c r="AV125" s="637" t="n">
        <f aca="false">AU125/$BD125</f>
        <v>0.13462545835516</v>
      </c>
      <c r="AW125" s="305" t="n">
        <v>842</v>
      </c>
      <c r="AX125" s="637" t="n">
        <f aca="false">AW125/$BD125</f>
        <v>0.220534311157674</v>
      </c>
      <c r="AY125" s="305" t="n">
        <v>738</v>
      </c>
      <c r="AZ125" s="637" t="n">
        <f aca="false">AY125/$BD125</f>
        <v>0.193294918805657</v>
      </c>
      <c r="BA125" s="305" t="n">
        <v>1724</v>
      </c>
      <c r="BB125" s="638" t="n">
        <f aca="false">BA125/$BD125</f>
        <v>0.451545311681509</v>
      </c>
      <c r="BC125" s="639" t="n">
        <v>0</v>
      </c>
      <c r="BD125" s="640" t="n">
        <f aca="false">AU125+AW125+AY125+BA125</f>
        <v>3818</v>
      </c>
      <c r="BE125" s="641" t="n">
        <v>0</v>
      </c>
      <c r="BF125" s="637" t="n">
        <f aca="false">BE125/$BP125</f>
        <v>0</v>
      </c>
      <c r="BG125" s="305" t="n">
        <v>0</v>
      </c>
      <c r="BH125" s="637" t="n">
        <f aca="false">BG125/$BP125</f>
        <v>0</v>
      </c>
      <c r="BI125" s="305" t="n">
        <v>44</v>
      </c>
      <c r="BJ125" s="639" t="n">
        <v>0</v>
      </c>
      <c r="BK125" s="642" t="n">
        <f aca="false">(BI125+BC125+BJ125)/$BP125</f>
        <v>0.00143327144206652</v>
      </c>
      <c r="BL125" s="639" t="n">
        <v>0</v>
      </c>
      <c r="BM125" s="642" t="n">
        <f aca="false">BL125/BP125</f>
        <v>0</v>
      </c>
      <c r="BN125" s="639" t="n">
        <v>30655</v>
      </c>
      <c r="BO125" s="642" t="n">
        <f aca="false">(BN125)/$BP125</f>
        <v>0.998566728557933</v>
      </c>
      <c r="BP125" s="640" t="n">
        <f aca="false">BE125+BG125+BI125+BC125+BJ125+BN125+BL125</f>
        <v>30699</v>
      </c>
    </row>
    <row r="126" customFormat="false" ht="15" hidden="false" customHeight="true" outlineLevel="0" collapsed="false">
      <c r="B126" s="564"/>
      <c r="C126" s="501" t="s">
        <v>52</v>
      </c>
      <c r="D126" s="68" t="n">
        <v>1917</v>
      </c>
      <c r="E126" s="173" t="n">
        <f aca="false">D126/$X126</f>
        <v>0.019787161569348</v>
      </c>
      <c r="F126" s="69" t="n">
        <v>73021</v>
      </c>
      <c r="G126" s="173" t="n">
        <f aca="false">F126/$X126</f>
        <v>0.7537184793716</v>
      </c>
      <c r="H126" s="69" t="n">
        <v>11113</v>
      </c>
      <c r="I126" s="173" t="n">
        <f aca="false">H126/$X126</f>
        <v>0.114707734230654</v>
      </c>
      <c r="J126" s="69" t="n">
        <v>5165</v>
      </c>
      <c r="K126" s="173" t="n">
        <f aca="false">J126/$X126</f>
        <v>0.0533128270765166</v>
      </c>
      <c r="L126" s="69" t="n">
        <v>4483</v>
      </c>
      <c r="M126" s="173" t="n">
        <f aca="false">L126/$X126</f>
        <v>0.0462732630753192</v>
      </c>
      <c r="N126" s="69" t="n">
        <v>197</v>
      </c>
      <c r="O126" s="173" t="n">
        <f aca="false">N126/$X126</f>
        <v>0.00203342244609366</v>
      </c>
      <c r="P126" s="69" t="n">
        <v>0</v>
      </c>
      <c r="Q126" s="173" t="n">
        <f aca="false">P126/$X126</f>
        <v>0</v>
      </c>
      <c r="R126" s="69" t="n">
        <v>428</v>
      </c>
      <c r="S126" s="173" t="n">
        <f aca="false">R126/$X126</f>
        <v>0.00441779089811212</v>
      </c>
      <c r="T126" s="69" t="n">
        <v>0</v>
      </c>
      <c r="U126" s="173" t="n">
        <f aca="false">T126/$X126</f>
        <v>0</v>
      </c>
      <c r="V126" s="69" t="n">
        <v>557</v>
      </c>
      <c r="W126" s="573" t="n">
        <f aca="false">V126/$X126</f>
        <v>0.00574932133235619</v>
      </c>
      <c r="X126" s="643" t="n">
        <f aca="false">D126+F126+H126+J126+L126+N126+P126+R126+T126+V126</f>
        <v>96881</v>
      </c>
      <c r="Y126" s="172" t="n">
        <v>318</v>
      </c>
      <c r="Z126" s="587" t="n">
        <f aca="false">Y126/$AS126</f>
        <v>0.00543989599192569</v>
      </c>
      <c r="AA126" s="69" t="n">
        <v>43481</v>
      </c>
      <c r="AB126" s="587" t="n">
        <f aca="false">AA126/$AS126</f>
        <v>0.743811690644405</v>
      </c>
      <c r="AC126" s="69" t="n">
        <v>5663</v>
      </c>
      <c r="AD126" s="587" t="n">
        <f aca="false">AC126/$AS126</f>
        <v>0.0968746257933182</v>
      </c>
      <c r="AE126" s="69" t="n">
        <v>6365</v>
      </c>
      <c r="AF126" s="587" t="n">
        <f aca="false">AE126/$AS126</f>
        <v>0.108883452794362</v>
      </c>
      <c r="AG126" s="69" t="n">
        <v>2282</v>
      </c>
      <c r="AH126" s="587" t="n">
        <f aca="false">AG126/$AS126</f>
        <v>0.0390372410489762</v>
      </c>
      <c r="AI126" s="69" t="n">
        <v>227</v>
      </c>
      <c r="AJ126" s="587" t="n">
        <f aca="false">AI126/$AS126</f>
        <v>0.00388319619549412</v>
      </c>
      <c r="AK126" s="69" t="n">
        <v>0</v>
      </c>
      <c r="AL126" s="587" t="n">
        <f aca="false">AK126/$AS126</f>
        <v>0</v>
      </c>
      <c r="AM126" s="69" t="n">
        <v>121</v>
      </c>
      <c r="AN126" s="587" t="n">
        <f aca="false">AM126/$AS126</f>
        <v>0.00206989753151889</v>
      </c>
      <c r="AO126" s="69" t="n">
        <v>0</v>
      </c>
      <c r="AP126" s="587" t="n">
        <f aca="false">AO126/$AS126</f>
        <v>0</v>
      </c>
      <c r="AQ126" s="69" t="n">
        <v>0</v>
      </c>
      <c r="AR126" s="587" t="n">
        <f aca="false">AQ126/$AS126</f>
        <v>0</v>
      </c>
      <c r="AS126" s="644" t="n">
        <f aca="false">Y126+AA126+AC126+AE126+AG126+AI126+AK126+AM126+AO126+AQ126</f>
        <v>58457</v>
      </c>
      <c r="AT126" s="645" t="n">
        <v>23533</v>
      </c>
      <c r="AU126" s="646" t="n">
        <v>428</v>
      </c>
      <c r="AV126" s="647" t="n">
        <f aca="false">AU126/$BD126</f>
        <v>0.121867881548975</v>
      </c>
      <c r="AW126" s="306" t="n">
        <v>1008</v>
      </c>
      <c r="AX126" s="647" t="n">
        <f aca="false">AW126/$BD126</f>
        <v>0.287015945330296</v>
      </c>
      <c r="AY126" s="306" t="n">
        <v>794</v>
      </c>
      <c r="AZ126" s="647" t="n">
        <f aca="false">AY126/$BD126</f>
        <v>0.226082004555809</v>
      </c>
      <c r="BA126" s="306" t="n">
        <v>1282</v>
      </c>
      <c r="BB126" s="648" t="n">
        <f aca="false">BA126/$BD126</f>
        <v>0.36503416856492</v>
      </c>
      <c r="BC126" s="649" t="n">
        <v>0</v>
      </c>
      <c r="BD126" s="650" t="n">
        <f aca="false">AU126+AW126+AY126+BA126</f>
        <v>3512</v>
      </c>
      <c r="BE126" s="651" t="n">
        <v>0</v>
      </c>
      <c r="BF126" s="647" t="n">
        <f aca="false">BE126/$BP126</f>
        <v>0</v>
      </c>
      <c r="BG126" s="306" t="n">
        <v>0</v>
      </c>
      <c r="BH126" s="647" t="n">
        <f aca="false">BG126/$BP126</f>
        <v>0</v>
      </c>
      <c r="BI126" s="306" t="n">
        <v>32</v>
      </c>
      <c r="BJ126" s="649" t="n">
        <v>0</v>
      </c>
      <c r="BK126" s="652" t="n">
        <f aca="false">(BI126+BC126+BJ126)/$BP126</f>
        <v>0.00120034509921602</v>
      </c>
      <c r="BL126" s="649" t="n">
        <v>0</v>
      </c>
      <c r="BM126" s="652" t="n">
        <f aca="false">BL126/BP126</f>
        <v>0</v>
      </c>
      <c r="BN126" s="649" t="n">
        <v>26627</v>
      </c>
      <c r="BO126" s="652" t="n">
        <f aca="false">(BN126)/$BP126</f>
        <v>0.998799654900784</v>
      </c>
      <c r="BP126" s="650" t="n">
        <f aca="false">BE126+BG126+BI126+BC126+BJ126+BN126+BL126</f>
        <v>26659</v>
      </c>
    </row>
    <row r="127" customFormat="false" ht="15" hidden="false" customHeight="true" outlineLevel="0" collapsed="false">
      <c r="B127" s="513" t="s">
        <v>142</v>
      </c>
      <c r="C127" s="513"/>
      <c r="D127" s="78" t="n">
        <f aca="false">SUM(D115:D126)</f>
        <v>23771</v>
      </c>
      <c r="E127" s="179" t="n">
        <f aca="false">D127/$X127</f>
        <v>0.0179319730149115</v>
      </c>
      <c r="F127" s="81" t="n">
        <f aca="false">SUM(F115:F126)</f>
        <v>985549</v>
      </c>
      <c r="G127" s="179" t="n">
        <f aca="false">F127/$X127</f>
        <v>0.743462120772076</v>
      </c>
      <c r="H127" s="81" t="n">
        <f aca="false">SUM(H115:H126)</f>
        <v>158882</v>
      </c>
      <c r="I127" s="179" t="n">
        <f aca="false">H127/$X127</f>
        <v>0.119854769953101</v>
      </c>
      <c r="J127" s="81" t="n">
        <f aca="false">SUM(J115:J126)</f>
        <v>77120</v>
      </c>
      <c r="K127" s="179" t="n">
        <f aca="false">J127/$X127</f>
        <v>0.0581765074632946</v>
      </c>
      <c r="L127" s="81" t="n">
        <f aca="false">SUM(L115:L126)</f>
        <v>60807</v>
      </c>
      <c r="M127" s="179" t="n">
        <f aca="false">L127/$X127</f>
        <v>0.0458705768843433</v>
      </c>
      <c r="N127" s="81" t="n">
        <f aca="false">SUM(N115:N126)</f>
        <v>2614</v>
      </c>
      <c r="O127" s="179" t="n">
        <f aca="false">N127/$X127</f>
        <v>0.00197190599726468</v>
      </c>
      <c r="P127" s="81" t="n">
        <f aca="false">SUM(P115:P126)</f>
        <v>12</v>
      </c>
      <c r="Q127" s="653" t="n">
        <f aca="false">P127/$X127</f>
        <v>9.05236111980725E-006</v>
      </c>
      <c r="R127" s="81" t="n">
        <f aca="false">SUM(R115:R126)</f>
        <v>7620</v>
      </c>
      <c r="S127" s="179" t="n">
        <f aca="false">R127/$X127</f>
        <v>0.0057482493110776</v>
      </c>
      <c r="T127" s="81" t="n">
        <f aca="false">SUM(T115:T126)</f>
        <v>0</v>
      </c>
      <c r="U127" s="179" t="n">
        <f aca="false">T127/$X127</f>
        <v>0</v>
      </c>
      <c r="V127" s="81" t="n">
        <f aca="false">SUM(V115:V126)</f>
        <v>9246</v>
      </c>
      <c r="W127" s="575" t="n">
        <f aca="false">V127/$X127</f>
        <v>0.00697484424281148</v>
      </c>
      <c r="X127" s="82" t="n">
        <f aca="false">D127+F127+H127+J127+L127+N127+P127+R127+T127+V127</f>
        <v>1325621</v>
      </c>
      <c r="Y127" s="178" t="n">
        <f aca="false">SUM(Y115:Y126)</f>
        <v>3091</v>
      </c>
      <c r="Z127" s="589" t="n">
        <f aca="false">Y127/$AS127</f>
        <v>0.00468149620073335</v>
      </c>
      <c r="AA127" s="81" t="n">
        <f aca="false">SUM(AA115:AA126)</f>
        <v>478022</v>
      </c>
      <c r="AB127" s="589" t="n">
        <f aca="false">AA127/$AS127</f>
        <v>0.723991645702671</v>
      </c>
      <c r="AC127" s="81" t="n">
        <f aca="false">SUM(AC115:AC126)</f>
        <v>64823</v>
      </c>
      <c r="AD127" s="589" t="n">
        <f aca="false">AC127/$AS127</f>
        <v>0.0981781391847745</v>
      </c>
      <c r="AE127" s="81" t="n">
        <f aca="false">SUM(AE115:AE126)</f>
        <v>81556</v>
      </c>
      <c r="AF127" s="589" t="n">
        <f aca="false">AE127/$AS127</f>
        <v>0.123521224246849</v>
      </c>
      <c r="AG127" s="81" t="n">
        <f aca="false">SUM(AG115:AG126)</f>
        <v>26492</v>
      </c>
      <c r="AH127" s="589" t="n">
        <f aca="false">AG127/$AS127</f>
        <v>0.0401236484470488</v>
      </c>
      <c r="AI127" s="81" t="n">
        <f aca="false">SUM(AI115:AI126)</f>
        <v>3274</v>
      </c>
      <c r="AJ127" s="589" t="n">
        <f aca="false">AI127/$AS127</f>
        <v>0.00495866016214849</v>
      </c>
      <c r="AK127" s="81" t="n">
        <f aca="false">SUM(AK115:AK126)</f>
        <v>0</v>
      </c>
      <c r="AL127" s="589" t="n">
        <f aca="false">AK127/$AS127</f>
        <v>0</v>
      </c>
      <c r="AM127" s="81" t="n">
        <f aca="false">SUM(AM115:AM126)</f>
        <v>2962</v>
      </c>
      <c r="AN127" s="589" t="n">
        <f aca="false">AM127/$AS127</f>
        <v>0.00448611832629317</v>
      </c>
      <c r="AO127" s="81" t="n">
        <f aca="false">SUM(AO115:AO126)</f>
        <v>1</v>
      </c>
      <c r="AP127" s="665" t="n">
        <f aca="false">AO127/$AS127</f>
        <v>1.51455716620296E-006</v>
      </c>
      <c r="AQ127" s="81" t="n">
        <f aca="false">SUM(AQ115:AQ126)</f>
        <v>38</v>
      </c>
      <c r="AR127" s="589" t="n">
        <f aca="false">AQ127/$AS127</f>
        <v>5.75531723157125E-005</v>
      </c>
      <c r="AS127" s="123" t="n">
        <f aca="false">Y127+AA127+AC127+AE127+AG127+AI127+AK127+AM127+AO127+AQ127</f>
        <v>660259</v>
      </c>
      <c r="AT127" s="654" t="n">
        <f aca="false">SUM(AT115:AT126)</f>
        <v>25936</v>
      </c>
      <c r="AU127" s="178" t="n">
        <f aca="false">SUM(AU115:AU126)</f>
        <v>4333</v>
      </c>
      <c r="AV127" s="589" t="n">
        <f aca="false">AU127/$BD127</f>
        <v>0.105134177706605</v>
      </c>
      <c r="AW127" s="81" t="n">
        <f aca="false">SUM(AW115:AW126)</f>
        <v>11800</v>
      </c>
      <c r="AX127" s="589" t="n">
        <f aca="false">AW127/$BD127</f>
        <v>0.286310477022371</v>
      </c>
      <c r="AY127" s="81" t="n">
        <f aca="false">SUM(AY115:AY126)</f>
        <v>8051</v>
      </c>
      <c r="AZ127" s="589" t="n">
        <f aca="false">AY127/$BD127</f>
        <v>0.195346241568399</v>
      </c>
      <c r="BA127" s="81" t="n">
        <f aca="false">SUM(BA115:BA126)</f>
        <v>17030</v>
      </c>
      <c r="BB127" s="655" t="n">
        <f aca="false">BA127/$BD127</f>
        <v>0.413209103702625</v>
      </c>
      <c r="BC127" s="82" t="n">
        <f aca="false">SUM(BC115:BC126)</f>
        <v>290</v>
      </c>
      <c r="BD127" s="123" t="n">
        <f aca="false">AU127+AW127+AY127+BA127</f>
        <v>41214</v>
      </c>
      <c r="BE127" s="78" t="n">
        <f aca="false">SUM(BE115:BE126)</f>
        <v>0</v>
      </c>
      <c r="BF127" s="589" t="n">
        <f aca="false">BE127/$BP127</f>
        <v>0</v>
      </c>
      <c r="BG127" s="81" t="n">
        <f aca="false">SUM(BG115:BG126)</f>
        <v>0</v>
      </c>
      <c r="BH127" s="589" t="n">
        <f aca="false">BG127/$BP127</f>
        <v>0</v>
      </c>
      <c r="BI127" s="81" t="n">
        <f aca="false">SUM(BI115:BI126)</f>
        <v>406</v>
      </c>
      <c r="BJ127" s="81" t="n">
        <f aca="false">SUM(BJ115:BJ126)</f>
        <v>0</v>
      </c>
      <c r="BK127" s="656" t="n">
        <f aca="false">(BI127+BC127+BJ127)/$BP127</f>
        <v>0.00215779830166392</v>
      </c>
      <c r="BL127" s="82" t="n">
        <v>0</v>
      </c>
      <c r="BM127" s="656" t="n">
        <f aca="false">BL127/BP127</f>
        <v>0</v>
      </c>
      <c r="BN127" s="82" t="n">
        <f aca="false">SUM(BN115:BN126)</f>
        <v>321855</v>
      </c>
      <c r="BO127" s="656" t="n">
        <f aca="false">(BN127)/$BP127</f>
        <v>0.997842201698336</v>
      </c>
      <c r="BP127" s="123" t="n">
        <f aca="false">BE127+BG127+BI127+BC127+BJ127+BN127+BL127</f>
        <v>322551</v>
      </c>
    </row>
    <row r="128" customFormat="false" ht="15" hidden="false" customHeight="true" outlineLevel="0" collapsed="false">
      <c r="B128" s="564" t="n">
        <v>2017</v>
      </c>
      <c r="C128" s="621" t="s">
        <v>41</v>
      </c>
      <c r="D128" s="48" t="n">
        <v>2018</v>
      </c>
      <c r="E128" s="185" t="n">
        <f aca="false">D128/$X128</f>
        <v>0.0189375099708148</v>
      </c>
      <c r="F128" s="209" t="n">
        <v>80570</v>
      </c>
      <c r="G128" s="185" t="n">
        <f aca="false">F128/$X128</f>
        <v>0.756092754384812</v>
      </c>
      <c r="H128" s="209" t="n">
        <v>12035</v>
      </c>
      <c r="I128" s="185" t="n">
        <f aca="false">H128/$X128</f>
        <v>0.112940006193636</v>
      </c>
      <c r="J128" s="209" t="n">
        <v>5959</v>
      </c>
      <c r="K128" s="185" t="n">
        <f aca="false">J128/$X128</f>
        <v>0.0559210217621832</v>
      </c>
      <c r="L128" s="209" t="n">
        <v>4896</v>
      </c>
      <c r="M128" s="185" t="n">
        <f aca="false">L128/$X128</f>
        <v>0.0459455147755746</v>
      </c>
      <c r="N128" s="209" t="n">
        <v>221</v>
      </c>
      <c r="O128" s="185" t="n">
        <f aca="false">N128/$X128</f>
        <v>0.00207392948639746</v>
      </c>
      <c r="P128" s="209" t="n">
        <v>0</v>
      </c>
      <c r="Q128" s="185" t="n">
        <f aca="false">P128/$X128</f>
        <v>0</v>
      </c>
      <c r="R128" s="209" t="n">
        <v>402</v>
      </c>
      <c r="S128" s="185" t="n">
        <f aca="false">R128/$X128</f>
        <v>0.0037724871200533</v>
      </c>
      <c r="T128" s="209" t="n">
        <v>0</v>
      </c>
      <c r="U128" s="185" t="n">
        <f aca="false">T128/$X128</f>
        <v>0</v>
      </c>
      <c r="V128" s="209" t="n">
        <v>460</v>
      </c>
      <c r="W128" s="578" t="n">
        <f aca="false">V128/$X128</f>
        <v>0.00431677630652866</v>
      </c>
      <c r="X128" s="622" t="n">
        <f aca="false">D128+F128+H128+J128+L128+N128+P128+R128+T128+V128</f>
        <v>106561</v>
      </c>
      <c r="Y128" s="184" t="n">
        <v>354</v>
      </c>
      <c r="Z128" s="657" t="n">
        <f aca="false">Y128/$AS128</f>
        <v>0.00634806778445261</v>
      </c>
      <c r="AA128" s="209" t="n">
        <v>41195</v>
      </c>
      <c r="AB128" s="657" t="n">
        <f aca="false">AA128/$AS128</f>
        <v>0.738725006724648</v>
      </c>
      <c r="AC128" s="209" t="n">
        <v>5960</v>
      </c>
      <c r="AD128" s="657" t="n">
        <f aca="false">AC128/$AS128</f>
        <v>0.106877073433157</v>
      </c>
      <c r="AE128" s="209" t="n">
        <v>4619</v>
      </c>
      <c r="AF128" s="657" t="n">
        <f aca="false">AE128/$AS128</f>
        <v>0.0828297319106967</v>
      </c>
      <c r="AG128" s="209" t="n">
        <v>3093</v>
      </c>
      <c r="AH128" s="657" t="n">
        <f aca="false">AG128/$AS128</f>
        <v>0.0554648973370394</v>
      </c>
      <c r="AI128" s="209" t="n">
        <v>343</v>
      </c>
      <c r="AJ128" s="657" t="n">
        <f aca="false">AI128/$AS128</f>
        <v>0.00615081144086793</v>
      </c>
      <c r="AK128" s="209" t="n">
        <v>0</v>
      </c>
      <c r="AL128" s="657" t="n">
        <f aca="false">AK128/$AS128</f>
        <v>0</v>
      </c>
      <c r="AM128" s="209" t="n">
        <v>173</v>
      </c>
      <c r="AN128" s="657" t="n">
        <f aca="false">AM128/$AS128</f>
        <v>0.00310230431274097</v>
      </c>
      <c r="AO128" s="209" t="n">
        <v>0</v>
      </c>
      <c r="AP128" s="657" t="n">
        <f aca="false">AO128/$AS128</f>
        <v>0</v>
      </c>
      <c r="AQ128" s="209" t="n">
        <v>28</v>
      </c>
      <c r="AR128" s="657" t="n">
        <f aca="false">AQ128/$AS128</f>
        <v>0.000502107056397382</v>
      </c>
      <c r="AS128" s="623" t="n">
        <f aca="false">Y128+AA128+AC128+AE128+AG128+AI128+AK128+AM128+AO128+AQ128</f>
        <v>55765</v>
      </c>
      <c r="AT128" s="624" t="n">
        <v>13428</v>
      </c>
      <c r="AU128" s="625" t="n">
        <v>594</v>
      </c>
      <c r="AV128" s="658" t="n">
        <f aca="false">AU128/$BD128</f>
        <v>0.171478060046189</v>
      </c>
      <c r="AW128" s="627" t="n">
        <v>775</v>
      </c>
      <c r="AX128" s="658" t="n">
        <f aca="false">AW128/$BD128</f>
        <v>0.223729792147806</v>
      </c>
      <c r="AY128" s="627" t="n">
        <v>613</v>
      </c>
      <c r="AZ128" s="658" t="n">
        <f aca="false">AY128/$BD128</f>
        <v>0.176963048498845</v>
      </c>
      <c r="BA128" s="627" t="n">
        <v>1482</v>
      </c>
      <c r="BB128" s="659" t="n">
        <f aca="false">BA128/$BD128</f>
        <v>0.427829099307159</v>
      </c>
      <c r="BC128" s="629" t="n">
        <v>20</v>
      </c>
      <c r="BD128" s="660" t="n">
        <f aca="false">AU128+AW128+AY128+BA128</f>
        <v>3464</v>
      </c>
      <c r="BE128" s="631" t="n">
        <v>0</v>
      </c>
      <c r="BF128" s="658" t="n">
        <f aca="false">BE128/$BP128</f>
        <v>0</v>
      </c>
      <c r="BG128" s="627" t="n">
        <v>0</v>
      </c>
      <c r="BH128" s="658" t="n">
        <f aca="false">BG128/$BP128</f>
        <v>0</v>
      </c>
      <c r="BI128" s="627" t="n">
        <v>1</v>
      </c>
      <c r="BJ128" s="629" t="n">
        <v>0</v>
      </c>
      <c r="BK128" s="661" t="n">
        <f aca="false">(BI128+BC128+BJ128)/$BP128</f>
        <v>0.000855153316773222</v>
      </c>
      <c r="BL128" s="629" t="n">
        <v>0</v>
      </c>
      <c r="BM128" s="661" t="n">
        <f aca="false">BL128/BP128</f>
        <v>0</v>
      </c>
      <c r="BN128" s="629" t="n">
        <v>24536</v>
      </c>
      <c r="BO128" s="661" t="n">
        <f aca="false">(BN128)/$BP128</f>
        <v>0.999144846683227</v>
      </c>
      <c r="BP128" s="660" t="n">
        <f aca="false">BE128+BG128+BI128+BC128+BJ128+BN128+BL128</f>
        <v>24557</v>
      </c>
    </row>
    <row r="129" customFormat="false" ht="15" hidden="false" customHeight="true" outlineLevel="0" collapsed="false">
      <c r="B129" s="564"/>
      <c r="C129" s="490" t="s">
        <v>42</v>
      </c>
      <c r="D129" s="57" t="n">
        <v>1920</v>
      </c>
      <c r="E129" s="168" t="n">
        <f aca="false">D129/$X129</f>
        <v>0.0174798117278612</v>
      </c>
      <c r="F129" s="60" t="n">
        <v>82003</v>
      </c>
      <c r="G129" s="168" t="n">
        <f aca="false">F129/$X129</f>
        <v>0.746560938083229</v>
      </c>
      <c r="H129" s="60" t="n">
        <v>12670</v>
      </c>
      <c r="I129" s="168" t="n">
        <f aca="false">H129/$X129</f>
        <v>0.115348549266667</v>
      </c>
      <c r="J129" s="60" t="n">
        <v>6952</v>
      </c>
      <c r="K129" s="168" t="n">
        <f aca="false">J129/$X129</f>
        <v>0.0632914849646307</v>
      </c>
      <c r="L129" s="60" t="n">
        <v>4941</v>
      </c>
      <c r="M129" s="168" t="n">
        <f aca="false">L129/$X129</f>
        <v>0.0449832029934178</v>
      </c>
      <c r="N129" s="60" t="n">
        <v>187</v>
      </c>
      <c r="O129" s="168" t="n">
        <f aca="false">N129/$X129</f>
        <v>0.00170246082974481</v>
      </c>
      <c r="P129" s="60" t="n">
        <v>0</v>
      </c>
      <c r="Q129" s="168" t="n">
        <f aca="false">P129/$X129</f>
        <v>0</v>
      </c>
      <c r="R129" s="60" t="n">
        <v>595</v>
      </c>
      <c r="S129" s="168" t="n">
        <f aca="false">R129/$X129</f>
        <v>0.00541692082191531</v>
      </c>
      <c r="T129" s="60" t="n">
        <v>0</v>
      </c>
      <c r="U129" s="168" t="n">
        <f aca="false">T129/$X129</f>
        <v>0</v>
      </c>
      <c r="V129" s="60" t="n">
        <v>573</v>
      </c>
      <c r="W129" s="571" t="n">
        <f aca="false">V129/$X129</f>
        <v>0.00521663131253357</v>
      </c>
      <c r="X129" s="633" t="n">
        <f aca="false">D129+F129+H129+J129+L129+N129+P129+R129+T129+V129</f>
        <v>109841</v>
      </c>
      <c r="Y129" s="167" t="n">
        <v>422</v>
      </c>
      <c r="Z129" s="584" t="n">
        <f aca="false">Y129/$AS129</f>
        <v>0.00519934946528017</v>
      </c>
      <c r="AA129" s="60" t="n">
        <v>57282</v>
      </c>
      <c r="AB129" s="584" t="n">
        <f aca="false">AA129/$AS129</f>
        <v>0.705756246611798</v>
      </c>
      <c r="AC129" s="60" t="n">
        <v>7985</v>
      </c>
      <c r="AD129" s="584" t="n">
        <f aca="false">AC129/$AS129</f>
        <v>0.0983810556404317</v>
      </c>
      <c r="AE129" s="60" t="n">
        <v>11354</v>
      </c>
      <c r="AF129" s="584" t="n">
        <f aca="false">AE129/$AS129</f>
        <v>0.139889606229363</v>
      </c>
      <c r="AG129" s="60" t="n">
        <v>3429</v>
      </c>
      <c r="AH129" s="584" t="n">
        <f aca="false">AG129/$AS129</f>
        <v>0.0422477945887339</v>
      </c>
      <c r="AI129" s="60" t="n">
        <v>505</v>
      </c>
      <c r="AJ129" s="584" t="n">
        <f aca="false">AI129/$AS129</f>
        <v>0.00622197033167414</v>
      </c>
      <c r="AK129" s="60" t="n">
        <v>0</v>
      </c>
      <c r="AL129" s="584" t="n">
        <f aca="false">AK129/$AS129</f>
        <v>0</v>
      </c>
      <c r="AM129" s="60" t="n">
        <v>165</v>
      </c>
      <c r="AN129" s="584" t="n">
        <f aca="false">AM129/$AS129</f>
        <v>0.00203292099945789</v>
      </c>
      <c r="AO129" s="60" t="n">
        <v>0</v>
      </c>
      <c r="AP129" s="584" t="n">
        <f aca="false">AO129/$AS129</f>
        <v>0</v>
      </c>
      <c r="AQ129" s="60" t="n">
        <v>22</v>
      </c>
      <c r="AR129" s="584" t="n">
        <f aca="false">AQ129/$AS129</f>
        <v>0.000271056133261052</v>
      </c>
      <c r="AS129" s="634" t="n">
        <f aca="false">Y129+AA129+AC129+AE129+AG129+AI129+AK129+AM129+AO129+AQ129</f>
        <v>81164</v>
      </c>
      <c r="AT129" s="635" t="n">
        <v>16509</v>
      </c>
      <c r="AU129" s="636" t="n">
        <v>725</v>
      </c>
      <c r="AV129" s="637" t="n">
        <f aca="false">AU129/$BD129</f>
        <v>0.186423245050141</v>
      </c>
      <c r="AW129" s="305" t="n">
        <v>726</v>
      </c>
      <c r="AX129" s="637" t="n">
        <f aca="false">AW129/$BD129</f>
        <v>0.186680380560555</v>
      </c>
      <c r="AY129" s="305" t="n">
        <v>685</v>
      </c>
      <c r="AZ129" s="637" t="n">
        <f aca="false">AY129/$BD129</f>
        <v>0.176137824633582</v>
      </c>
      <c r="BA129" s="305" t="n">
        <v>1753</v>
      </c>
      <c r="BB129" s="638" t="n">
        <f aca="false">BA129/$BD129</f>
        <v>0.450758549755721</v>
      </c>
      <c r="BC129" s="639" t="n">
        <v>40</v>
      </c>
      <c r="BD129" s="640" t="n">
        <f aca="false">AU129+AW129+AY129+BA129</f>
        <v>3889</v>
      </c>
      <c r="BE129" s="641" t="n">
        <v>0</v>
      </c>
      <c r="BF129" s="637" t="n">
        <f aca="false">BE129/$BP129</f>
        <v>0</v>
      </c>
      <c r="BG129" s="305" t="n">
        <v>0</v>
      </c>
      <c r="BH129" s="637" t="n">
        <f aca="false">BG129/$BP129</f>
        <v>0</v>
      </c>
      <c r="BI129" s="305" t="n">
        <v>0</v>
      </c>
      <c r="BJ129" s="639" t="n">
        <v>0</v>
      </c>
      <c r="BK129" s="642" t="n">
        <f aca="false">(BI129+BC129+BJ129)/$BP129</f>
        <v>0.0014991379956525</v>
      </c>
      <c r="BL129" s="639" t="n">
        <v>0</v>
      </c>
      <c r="BM129" s="642" t="n">
        <f aca="false">BL129/BP129</f>
        <v>0</v>
      </c>
      <c r="BN129" s="639" t="n">
        <v>26642</v>
      </c>
      <c r="BO129" s="642" t="n">
        <f aca="false">(BN129)/$BP129</f>
        <v>0.998500862004348</v>
      </c>
      <c r="BP129" s="640" t="n">
        <f aca="false">BE129+BG129+BI129+BC129+BJ129+BN129+BL129</f>
        <v>26682</v>
      </c>
    </row>
    <row r="130" customFormat="false" ht="15" hidden="false" customHeight="true" outlineLevel="0" collapsed="false">
      <c r="B130" s="564"/>
      <c r="C130" s="490" t="s">
        <v>43</v>
      </c>
      <c r="D130" s="57" t="n">
        <v>2239</v>
      </c>
      <c r="E130" s="168" t="n">
        <f aca="false">D130/$X130</f>
        <v>0.0184351148180778</v>
      </c>
      <c r="F130" s="60" t="n">
        <v>91126</v>
      </c>
      <c r="G130" s="168" t="n">
        <f aca="false">F130/$X130</f>
        <v>0.750298469366751</v>
      </c>
      <c r="H130" s="60" t="n">
        <v>13759</v>
      </c>
      <c r="I130" s="168" t="n">
        <f aca="false">H130/$X130</f>
        <v>0.113286621162096</v>
      </c>
      <c r="J130" s="60" t="n">
        <v>7490</v>
      </c>
      <c r="K130" s="168" t="n">
        <f aca="false">J130/$X130</f>
        <v>0.0616699463990186</v>
      </c>
      <c r="L130" s="60" t="n">
        <v>5501</v>
      </c>
      <c r="M130" s="168" t="n">
        <f aca="false">L130/$X130</f>
        <v>0.0452932410068092</v>
      </c>
      <c r="N130" s="60" t="n">
        <v>162</v>
      </c>
      <c r="O130" s="168" t="n">
        <f aca="false">N130/$X130</f>
        <v>0.00133384930796275</v>
      </c>
      <c r="P130" s="60" t="n">
        <v>0</v>
      </c>
      <c r="Q130" s="168" t="n">
        <f aca="false">P130/$X130</f>
        <v>0</v>
      </c>
      <c r="R130" s="60" t="n">
        <v>530</v>
      </c>
      <c r="S130" s="168" t="n">
        <f aca="false">R130/$X130</f>
        <v>0.0043638279828411</v>
      </c>
      <c r="T130" s="60" t="n">
        <v>0</v>
      </c>
      <c r="U130" s="168" t="n">
        <f aca="false">T130/$X130</f>
        <v>0</v>
      </c>
      <c r="V130" s="60" t="n">
        <v>646</v>
      </c>
      <c r="W130" s="571" t="n">
        <f aca="false">V130/$X130</f>
        <v>0.00531892995644406</v>
      </c>
      <c r="X130" s="633" t="n">
        <f aca="false">D130+F130+H130+J130+L130+N130+P130+R130+T130+V130</f>
        <v>121453</v>
      </c>
      <c r="Y130" s="167" t="n">
        <v>401</v>
      </c>
      <c r="Z130" s="584" t="n">
        <f aca="false">Y130/$AS130</f>
        <v>0.00475439574119963</v>
      </c>
      <c r="AA130" s="60" t="n">
        <v>61311</v>
      </c>
      <c r="AB130" s="584" t="n">
        <f aca="false">AA130/$AS130</f>
        <v>0.726924581767307</v>
      </c>
      <c r="AC130" s="60" t="n">
        <v>8207</v>
      </c>
      <c r="AD130" s="584" t="n">
        <f aca="false">AC130/$AS130</f>
        <v>0.0973050519900881</v>
      </c>
      <c r="AE130" s="60" t="n">
        <v>10600</v>
      </c>
      <c r="AF130" s="584" t="n">
        <f aca="false">AE130/$AS130</f>
        <v>0.125677293907023</v>
      </c>
      <c r="AG130" s="60" t="n">
        <v>3259</v>
      </c>
      <c r="AH130" s="584" t="n">
        <f aca="false">AG130/$AS130</f>
        <v>0.0386398397021685</v>
      </c>
      <c r="AI130" s="60" t="n">
        <v>391</v>
      </c>
      <c r="AJ130" s="584" t="n">
        <f aca="false">AI130/$AS130</f>
        <v>0.00463583225638168</v>
      </c>
      <c r="AK130" s="60" t="n">
        <v>0</v>
      </c>
      <c r="AL130" s="584" t="n">
        <f aca="false">AK130/$AS130</f>
        <v>0</v>
      </c>
      <c r="AM130" s="60" t="n">
        <v>132</v>
      </c>
      <c r="AN130" s="584" t="n">
        <f aca="false">AM130/$AS130</f>
        <v>0.00156503799959688</v>
      </c>
      <c r="AO130" s="60" t="n">
        <v>0</v>
      </c>
      <c r="AP130" s="584" t="n">
        <f aca="false">AO130/$AS130</f>
        <v>0</v>
      </c>
      <c r="AQ130" s="60" t="n">
        <v>42</v>
      </c>
      <c r="AR130" s="584" t="n">
        <f aca="false">AQ130/$AS130</f>
        <v>0.000497966636235372</v>
      </c>
      <c r="AS130" s="634" t="n">
        <f aca="false">Y130+AA130+AC130+AE130+AG130+AI130+AK130+AM130+AO130+AQ130</f>
        <v>84343</v>
      </c>
      <c r="AT130" s="635" t="n">
        <v>19568</v>
      </c>
      <c r="AU130" s="636" t="n">
        <v>655</v>
      </c>
      <c r="AV130" s="637" t="n">
        <f aca="false">AU130/$BD130</f>
        <v>0.161409561360276</v>
      </c>
      <c r="AW130" s="305" t="n">
        <v>701</v>
      </c>
      <c r="AX130" s="637" t="n">
        <f aca="false">AW130/$BD130</f>
        <v>0.172745194677181</v>
      </c>
      <c r="AY130" s="305" t="n">
        <v>781</v>
      </c>
      <c r="AZ130" s="637" t="n">
        <f aca="false">AY130/$BD130</f>
        <v>0.192459339576146</v>
      </c>
      <c r="BA130" s="305" t="n">
        <v>1921</v>
      </c>
      <c r="BB130" s="638" t="n">
        <f aca="false">BA130/$BD130</f>
        <v>0.473385904386397</v>
      </c>
      <c r="BC130" s="639" t="n">
        <v>60</v>
      </c>
      <c r="BD130" s="640" t="n">
        <f aca="false">AU130+AW130+AY130+BA130</f>
        <v>4058</v>
      </c>
      <c r="BE130" s="641" t="n">
        <v>0</v>
      </c>
      <c r="BF130" s="637" t="n">
        <f aca="false">BE130/$BP130</f>
        <v>0</v>
      </c>
      <c r="BG130" s="305" t="n">
        <v>0</v>
      </c>
      <c r="BH130" s="637" t="n">
        <f aca="false">BG130/$BP130</f>
        <v>0</v>
      </c>
      <c r="BI130" s="305" t="n">
        <v>0</v>
      </c>
      <c r="BJ130" s="639" t="n">
        <v>0</v>
      </c>
      <c r="BK130" s="642" t="n">
        <f aca="false">(BI130+BC130+BJ130)/$BP130</f>
        <v>0.0022082367229767</v>
      </c>
      <c r="BL130" s="639" t="n">
        <v>0</v>
      </c>
      <c r="BM130" s="642" t="n">
        <f aca="false">BL130/BP130</f>
        <v>0</v>
      </c>
      <c r="BN130" s="639" t="n">
        <v>27111</v>
      </c>
      <c r="BO130" s="642" t="n">
        <f aca="false">(BN130)/$BP130</f>
        <v>0.997791763277023</v>
      </c>
      <c r="BP130" s="640" t="n">
        <f aca="false">BE130+BG130+BI130+BC130+BJ130+BN130+BL130</f>
        <v>27171</v>
      </c>
    </row>
    <row r="131" customFormat="false" ht="15" hidden="false" customHeight="true" outlineLevel="0" collapsed="false">
      <c r="B131" s="564"/>
      <c r="C131" s="490" t="s">
        <v>44</v>
      </c>
      <c r="D131" s="57" t="n">
        <v>1705</v>
      </c>
      <c r="E131" s="168" t="n">
        <f aca="false">D131/$X131</f>
        <v>0.0186982508087953</v>
      </c>
      <c r="F131" s="60" t="n">
        <v>68675</v>
      </c>
      <c r="G131" s="168" t="n">
        <f aca="false">F131/$X131</f>
        <v>0.753139222459834</v>
      </c>
      <c r="H131" s="60" t="n">
        <v>10221</v>
      </c>
      <c r="I131" s="168" t="n">
        <f aca="false">H131/$X131</f>
        <v>0.11209080440862</v>
      </c>
      <c r="J131" s="60" t="n">
        <v>5364</v>
      </c>
      <c r="K131" s="168" t="n">
        <f aca="false">J131/$X131</f>
        <v>0.0588254647145912</v>
      </c>
      <c r="L131" s="60" t="n">
        <v>4180</v>
      </c>
      <c r="M131" s="168" t="n">
        <f aca="false">L131/$X131</f>
        <v>0.0458408729505949</v>
      </c>
      <c r="N131" s="60" t="n">
        <v>119</v>
      </c>
      <c r="O131" s="168" t="n">
        <f aca="false">N131/$X131</f>
        <v>0.00130503920600976</v>
      </c>
      <c r="P131" s="60" t="n">
        <v>0</v>
      </c>
      <c r="Q131" s="168" t="n">
        <f aca="false">P131/$X131</f>
        <v>0</v>
      </c>
      <c r="R131" s="60" t="n">
        <v>378</v>
      </c>
      <c r="S131" s="168" t="n">
        <f aca="false">R131/$X131</f>
        <v>0.00414541865438394</v>
      </c>
      <c r="T131" s="60" t="n">
        <v>0</v>
      </c>
      <c r="U131" s="168" t="n">
        <f aca="false">T131/$X131</f>
        <v>0</v>
      </c>
      <c r="V131" s="60" t="n">
        <v>543</v>
      </c>
      <c r="W131" s="571" t="n">
        <f aca="false">V131/$X131</f>
        <v>0.00595492679717059</v>
      </c>
      <c r="X131" s="633" t="n">
        <f aca="false">D131+F131+H131+J131+L131+N131+P131+R131+T131+V131</f>
        <v>91185</v>
      </c>
      <c r="Y131" s="167" t="n">
        <v>319</v>
      </c>
      <c r="Z131" s="584" t="n">
        <f aca="false">Y131/$AS131</f>
        <v>0.00590861101335457</v>
      </c>
      <c r="AA131" s="60" t="n">
        <v>40401</v>
      </c>
      <c r="AB131" s="584" t="n">
        <f aca="false">AA131/$AS131</f>
        <v>0.748319102039304</v>
      </c>
      <c r="AC131" s="60" t="n">
        <v>5265</v>
      </c>
      <c r="AD131" s="584" t="n">
        <f aca="false">AC131/$AS131</f>
        <v>0.0975198651577173</v>
      </c>
      <c r="AE131" s="60" t="n">
        <v>5755</v>
      </c>
      <c r="AF131" s="584" t="n">
        <f aca="false">AE131/$AS131</f>
        <v>0.106595788030895</v>
      </c>
      <c r="AG131" s="60" t="n">
        <v>1923</v>
      </c>
      <c r="AH131" s="584" t="n">
        <f aca="false">AG131/$AS131</f>
        <v>0.0356183667043287</v>
      </c>
      <c r="AI131" s="60" t="n">
        <v>218</v>
      </c>
      <c r="AJ131" s="584" t="n">
        <f aca="false">AI131/$AS131</f>
        <v>0.00403785956398526</v>
      </c>
      <c r="AK131" s="60" t="n">
        <v>0</v>
      </c>
      <c r="AL131" s="584" t="n">
        <f aca="false">AK131/$AS131</f>
        <v>0</v>
      </c>
      <c r="AM131" s="60" t="n">
        <v>60</v>
      </c>
      <c r="AN131" s="584" t="n">
        <f aca="false">AM131/$AS131</f>
        <v>0.00111133749467484</v>
      </c>
      <c r="AO131" s="60" t="n">
        <v>0</v>
      </c>
      <c r="AP131" s="584" t="n">
        <f aca="false">AO131/$AS131</f>
        <v>0</v>
      </c>
      <c r="AQ131" s="60" t="n">
        <v>48</v>
      </c>
      <c r="AR131" s="584" t="n">
        <f aca="false">AQ131/$AS131</f>
        <v>0.000889069995739873</v>
      </c>
      <c r="AS131" s="634" t="n">
        <f aca="false">Y131+AA131+AC131+AE131+AG131+AI131+AK131+AM131+AO131+AQ131</f>
        <v>53989</v>
      </c>
      <c r="AT131" s="635" t="n">
        <v>16093</v>
      </c>
      <c r="AU131" s="636" t="n">
        <v>432</v>
      </c>
      <c r="AV131" s="637" t="n">
        <f aca="false">AU131/$BD131</f>
        <v>0.163636363636364</v>
      </c>
      <c r="AW131" s="305" t="n">
        <v>493</v>
      </c>
      <c r="AX131" s="637" t="n">
        <f aca="false">AW131/$BD131</f>
        <v>0.186742424242424</v>
      </c>
      <c r="AY131" s="305" t="n">
        <v>550</v>
      </c>
      <c r="AZ131" s="637" t="n">
        <f aca="false">AY131/$BD131</f>
        <v>0.208333333333333</v>
      </c>
      <c r="BA131" s="305" t="n">
        <v>1165</v>
      </c>
      <c r="BB131" s="638" t="n">
        <f aca="false">BA131/$BD131</f>
        <v>0.441287878787879</v>
      </c>
      <c r="BC131" s="639" t="n">
        <v>50</v>
      </c>
      <c r="BD131" s="640" t="n">
        <f aca="false">AU131+AW131+AY131+BA131</f>
        <v>2640</v>
      </c>
      <c r="BE131" s="641" t="n">
        <v>0</v>
      </c>
      <c r="BF131" s="637" t="n">
        <f aca="false">BE131/$BP131</f>
        <v>0</v>
      </c>
      <c r="BG131" s="305" t="n">
        <v>0</v>
      </c>
      <c r="BH131" s="637" t="n">
        <f aca="false">BG131/$BP131</f>
        <v>0</v>
      </c>
      <c r="BI131" s="305" t="n">
        <v>0</v>
      </c>
      <c r="BJ131" s="639" t="n">
        <v>0</v>
      </c>
      <c r="BK131" s="642" t="n">
        <f aca="false">(BI131+BC131+BJ131)/$BP131</f>
        <v>0.00246402523161837</v>
      </c>
      <c r="BL131" s="639" t="n">
        <v>0</v>
      </c>
      <c r="BM131" s="642" t="n">
        <f aca="false">BL131/BP131</f>
        <v>0</v>
      </c>
      <c r="BN131" s="639" t="n">
        <v>20242</v>
      </c>
      <c r="BO131" s="642" t="n">
        <f aca="false">(BN131)/$BP131</f>
        <v>0.997535974768382</v>
      </c>
      <c r="BP131" s="640" t="n">
        <f aca="false">BE131+BG131+BI131+BC131+BJ131+BN131+BL131</f>
        <v>20292</v>
      </c>
    </row>
    <row r="132" customFormat="false" ht="15" hidden="false" customHeight="true" outlineLevel="0" collapsed="false">
      <c r="B132" s="564"/>
      <c r="C132" s="490" t="s">
        <v>45</v>
      </c>
      <c r="D132" s="57" t="n">
        <v>2163</v>
      </c>
      <c r="E132" s="168" t="n">
        <f aca="false">D132/$X132</f>
        <v>0.0175652301020781</v>
      </c>
      <c r="F132" s="60" t="n">
        <v>93151</v>
      </c>
      <c r="G132" s="168" t="n">
        <f aca="false">F132/$X132</f>
        <v>0.756458044030827</v>
      </c>
      <c r="H132" s="60" t="n">
        <v>13690</v>
      </c>
      <c r="I132" s="168" t="n">
        <f aca="false">H132/$X132</f>
        <v>0.111173370364054</v>
      </c>
      <c r="J132" s="60" t="n">
        <v>7438</v>
      </c>
      <c r="K132" s="168" t="n">
        <f aca="false">J132/$X132</f>
        <v>0.0604023030509741</v>
      </c>
      <c r="L132" s="60" t="n">
        <v>5269</v>
      </c>
      <c r="M132" s="168" t="n">
        <f aca="false">L132/$X132</f>
        <v>0.0427883483161579</v>
      </c>
      <c r="N132" s="60" t="n">
        <v>238</v>
      </c>
      <c r="O132" s="168" t="n">
        <f aca="false">N132/$X132</f>
        <v>0.0019327437652772</v>
      </c>
      <c r="P132" s="60" t="n">
        <v>0</v>
      </c>
      <c r="Q132" s="168" t="n">
        <f aca="false">P132/$X132</f>
        <v>0</v>
      </c>
      <c r="R132" s="60" t="n">
        <v>575</v>
      </c>
      <c r="S132" s="168" t="n">
        <f aca="false">R132/$X132</f>
        <v>0.00466944397073274</v>
      </c>
      <c r="T132" s="60" t="n">
        <v>0</v>
      </c>
      <c r="U132" s="168" t="n">
        <f aca="false">T132/$X132</f>
        <v>0</v>
      </c>
      <c r="V132" s="60" t="n">
        <v>617</v>
      </c>
      <c r="W132" s="571" t="n">
        <f aca="false">V132/$X132</f>
        <v>0.0050105163998993</v>
      </c>
      <c r="X132" s="633" t="n">
        <f aca="false">D132+F132+H132+J132+L132+N132+P132+R132+T132+V132</f>
        <v>123141</v>
      </c>
      <c r="Y132" s="167" t="n">
        <v>434</v>
      </c>
      <c r="Z132" s="584" t="n">
        <f aca="false">Y132/$AS132</f>
        <v>0.00575207750725637</v>
      </c>
      <c r="AA132" s="60" t="n">
        <v>53982</v>
      </c>
      <c r="AB132" s="584" t="n">
        <f aca="false">AA132/$AS132</f>
        <v>0.715457714278141</v>
      </c>
      <c r="AC132" s="60" t="n">
        <v>8053</v>
      </c>
      <c r="AD132" s="584" t="n">
        <f aca="false">AC132/$AS132</f>
        <v>0.106731521119667</v>
      </c>
      <c r="AE132" s="60" t="n">
        <v>9028</v>
      </c>
      <c r="AF132" s="584" t="n">
        <f aca="false">AE132/$AS132</f>
        <v>0.11965381505878</v>
      </c>
      <c r="AG132" s="60" t="n">
        <v>3375</v>
      </c>
      <c r="AH132" s="584" t="n">
        <f aca="false">AG132/$AS132</f>
        <v>0.0447310174815443</v>
      </c>
      <c r="AI132" s="60" t="n">
        <v>364</v>
      </c>
      <c r="AJ132" s="584" t="n">
        <f aca="false">AI132/$AS132</f>
        <v>0.00482432307060211</v>
      </c>
      <c r="AK132" s="60" t="n">
        <v>104</v>
      </c>
      <c r="AL132" s="584" t="n">
        <f aca="false">AK132/$AS132</f>
        <v>0.00137837802017203</v>
      </c>
      <c r="AM132" s="60" t="n">
        <v>98</v>
      </c>
      <c r="AN132" s="584" t="n">
        <f aca="false">AM132/$AS132</f>
        <v>0.00129885621131595</v>
      </c>
      <c r="AO132" s="60" t="n">
        <v>0</v>
      </c>
      <c r="AP132" s="584" t="n">
        <f aca="false">AO132/$AS132</f>
        <v>0</v>
      </c>
      <c r="AQ132" s="60" t="n">
        <v>13</v>
      </c>
      <c r="AR132" s="584" t="n">
        <f aca="false">AQ132/$AS132</f>
        <v>0.000172297252521504</v>
      </c>
      <c r="AS132" s="634" t="n">
        <f aca="false">Y132+AA132+AC132+AE132+AG132+AI132+AK132+AM132+AO132+AQ132</f>
        <v>75451</v>
      </c>
      <c r="AT132" s="635" t="n">
        <v>20132</v>
      </c>
      <c r="AU132" s="636" t="n">
        <v>547</v>
      </c>
      <c r="AV132" s="637" t="n">
        <f aca="false">AU132/$BD132</f>
        <v>0.144556025369979</v>
      </c>
      <c r="AW132" s="305" t="n">
        <v>604</v>
      </c>
      <c r="AX132" s="637" t="n">
        <f aca="false">AW132/$BD132</f>
        <v>0.159619450317125</v>
      </c>
      <c r="AY132" s="305" t="n">
        <v>785</v>
      </c>
      <c r="AZ132" s="637" t="n">
        <f aca="false">AY132/$BD132</f>
        <v>0.207452431289641</v>
      </c>
      <c r="BA132" s="305" t="n">
        <v>1848</v>
      </c>
      <c r="BB132" s="638" t="n">
        <f aca="false">BA132/$BD132</f>
        <v>0.488372093023256</v>
      </c>
      <c r="BC132" s="639" t="n">
        <v>0</v>
      </c>
      <c r="BD132" s="640" t="n">
        <f aca="false">AU132+AW132+AY132+BA132</f>
        <v>3784</v>
      </c>
      <c r="BE132" s="641" t="n">
        <v>0</v>
      </c>
      <c r="BF132" s="637" t="n">
        <f aca="false">BE132/$BP132</f>
        <v>0</v>
      </c>
      <c r="BG132" s="305" t="n">
        <v>0</v>
      </c>
      <c r="BH132" s="637" t="n">
        <f aca="false">BG132/$BP132</f>
        <v>0</v>
      </c>
      <c r="BI132" s="305" t="n">
        <v>0</v>
      </c>
      <c r="BJ132" s="639" t="n">
        <v>0</v>
      </c>
      <c r="BK132" s="642" t="n">
        <f aca="false">(BI132+BC132+BJ132)/$BP132</f>
        <v>0</v>
      </c>
      <c r="BL132" s="639" t="n">
        <v>0</v>
      </c>
      <c r="BM132" s="642" t="n">
        <f aca="false">BL132/BP132</f>
        <v>0</v>
      </c>
      <c r="BN132" s="639" t="n">
        <v>27429</v>
      </c>
      <c r="BO132" s="642" t="n">
        <f aca="false">(BN132)/$BP132</f>
        <v>1</v>
      </c>
      <c r="BP132" s="640" t="n">
        <f aca="false">BE132+BG132+BI132+BC132+BJ132+BN132+BL132</f>
        <v>27429</v>
      </c>
    </row>
    <row r="133" customFormat="false" ht="15" hidden="false" customHeight="true" outlineLevel="0" collapsed="false">
      <c r="B133" s="564"/>
      <c r="C133" s="490" t="s">
        <v>46</v>
      </c>
      <c r="D133" s="57" t="n">
        <v>2113</v>
      </c>
      <c r="E133" s="168" t="n">
        <f aca="false">D133/$X133</f>
        <v>0.0184560827335616</v>
      </c>
      <c r="F133" s="60" t="n">
        <v>86454</v>
      </c>
      <c r="G133" s="168" t="n">
        <f aca="false">F133/$X133</f>
        <v>0.755135909440291</v>
      </c>
      <c r="H133" s="60" t="n">
        <v>13361</v>
      </c>
      <c r="I133" s="168" t="n">
        <f aca="false">H133/$X133</f>
        <v>0.116702187128782</v>
      </c>
      <c r="J133" s="60" t="n">
        <v>6489</v>
      </c>
      <c r="K133" s="168" t="n">
        <f aca="false">J133/$X133</f>
        <v>0.0566784291803508</v>
      </c>
      <c r="L133" s="60" t="n">
        <v>4796</v>
      </c>
      <c r="M133" s="168" t="n">
        <f aca="false">L133/$X133</f>
        <v>0.041890853189854</v>
      </c>
      <c r="N133" s="60" t="n">
        <v>175</v>
      </c>
      <c r="O133" s="168" t="n">
        <f aca="false">N133/$X133</f>
        <v>0.00152854447627699</v>
      </c>
      <c r="P133" s="60" t="n">
        <v>0</v>
      </c>
      <c r="Q133" s="168" t="n">
        <f aca="false">P133/$X133</f>
        <v>0</v>
      </c>
      <c r="R133" s="60" t="n">
        <v>529</v>
      </c>
      <c r="S133" s="168" t="n">
        <f aca="false">R133/$X133</f>
        <v>0.00462057158828873</v>
      </c>
      <c r="T133" s="60" t="n">
        <v>0</v>
      </c>
      <c r="U133" s="168" t="n">
        <f aca="false">T133/$X133</f>
        <v>0</v>
      </c>
      <c r="V133" s="60" t="n">
        <v>571</v>
      </c>
      <c r="W133" s="571" t="n">
        <f aca="false">V133/$X133</f>
        <v>0.00498742226259521</v>
      </c>
      <c r="X133" s="633" t="n">
        <f aca="false">D133+F133+H133+J133+L133+N133+P133+R133+T133+V133</f>
        <v>114488</v>
      </c>
      <c r="Y133" s="167" t="n">
        <v>414</v>
      </c>
      <c r="Z133" s="584" t="n">
        <f aca="false">Y133/$AS133</f>
        <v>0.0096214181133654</v>
      </c>
      <c r="AA133" s="60" t="n">
        <v>33089</v>
      </c>
      <c r="AB133" s="584" t="n">
        <f aca="false">AA133/$AS133</f>
        <v>0.768993004717748</v>
      </c>
      <c r="AC133" s="60" t="n">
        <v>4782</v>
      </c>
      <c r="AD133" s="584" t="n">
        <f aca="false">AC133/$AS133</f>
        <v>0.111134351251482</v>
      </c>
      <c r="AE133" s="60" t="n">
        <v>3001</v>
      </c>
      <c r="AF133" s="584" t="n">
        <f aca="false">AE133/$AS133</f>
        <v>0.069743661251714</v>
      </c>
      <c r="AG133" s="60" t="n">
        <v>1582</v>
      </c>
      <c r="AH133" s="584" t="n">
        <f aca="false">AG133/$AS133</f>
        <v>0.0367659020660485</v>
      </c>
      <c r="AI133" s="60" t="n">
        <v>154</v>
      </c>
      <c r="AJ133" s="584" t="n">
        <f aca="false">AI133/$AS133</f>
        <v>0.00357898161704897</v>
      </c>
      <c r="AK133" s="60" t="n">
        <v>0</v>
      </c>
      <c r="AL133" s="584" t="n">
        <f aca="false">AK133/$AS133</f>
        <v>0</v>
      </c>
      <c r="AM133" s="60" t="n">
        <v>6</v>
      </c>
      <c r="AN133" s="584" t="n">
        <f aca="false">AM133/$AS133</f>
        <v>0.000139440842222687</v>
      </c>
      <c r="AO133" s="60" t="n">
        <v>1</v>
      </c>
      <c r="AP133" s="586" t="n">
        <f aca="false">AO133/$AS133</f>
        <v>2.32401403704478E-005</v>
      </c>
      <c r="AQ133" s="60" t="n">
        <v>0</v>
      </c>
      <c r="AR133" s="584" t="n">
        <f aca="false">AQ133/$AS133</f>
        <v>0</v>
      </c>
      <c r="AS133" s="634" t="n">
        <f aca="false">Y133+AA133+AC133+AE133+AG133+AI133+AK133+AM133+AO133+AQ133</f>
        <v>43029</v>
      </c>
      <c r="AT133" s="635" t="n">
        <v>20361</v>
      </c>
      <c r="AU133" s="636" t="n">
        <v>519</v>
      </c>
      <c r="AV133" s="637" t="n">
        <f aca="false">AU133/$BD133</f>
        <v>0.17083607636603</v>
      </c>
      <c r="AW133" s="305" t="n">
        <v>560</v>
      </c>
      <c r="AX133" s="637" t="n">
        <f aca="false">AW133/$BD133</f>
        <v>0.184331797235023</v>
      </c>
      <c r="AY133" s="305" t="n">
        <v>672</v>
      </c>
      <c r="AZ133" s="637" t="n">
        <f aca="false">AY133/$BD133</f>
        <v>0.221198156682028</v>
      </c>
      <c r="BA133" s="305" t="n">
        <v>1287</v>
      </c>
      <c r="BB133" s="638" t="n">
        <f aca="false">BA133/$BD133</f>
        <v>0.423633969716919</v>
      </c>
      <c r="BC133" s="639" t="n">
        <v>0</v>
      </c>
      <c r="BD133" s="640" t="n">
        <f aca="false">AU133+AW133+AY133+BA133</f>
        <v>3038</v>
      </c>
      <c r="BE133" s="641" t="n">
        <v>0</v>
      </c>
      <c r="BF133" s="637" t="n">
        <f aca="false">BE133/$BP133</f>
        <v>0</v>
      </c>
      <c r="BG133" s="305" t="n">
        <v>0</v>
      </c>
      <c r="BH133" s="637" t="n">
        <f aca="false">BG133/$BP133</f>
        <v>0</v>
      </c>
      <c r="BI133" s="305" t="n">
        <v>0</v>
      </c>
      <c r="BJ133" s="639" t="n">
        <v>0</v>
      </c>
      <c r="BK133" s="642" t="n">
        <f aca="false">(BI133+BC133+BJ133)/$BP133</f>
        <v>0</v>
      </c>
      <c r="BL133" s="639" t="n">
        <v>0</v>
      </c>
      <c r="BM133" s="642" t="n">
        <f aca="false">BL133/BP133</f>
        <v>0</v>
      </c>
      <c r="BN133" s="639" t="n">
        <v>24439</v>
      </c>
      <c r="BO133" s="642" t="n">
        <f aca="false">(BN133)/$BP133</f>
        <v>1</v>
      </c>
      <c r="BP133" s="640" t="n">
        <f aca="false">BE133+BG133+BI133+BC133+BJ133+BN133+BL133</f>
        <v>24439</v>
      </c>
    </row>
    <row r="134" customFormat="false" ht="15" hidden="false" customHeight="true" outlineLevel="0" collapsed="false">
      <c r="B134" s="564"/>
      <c r="C134" s="490" t="s">
        <v>47</v>
      </c>
      <c r="D134" s="57" t="n">
        <v>1822</v>
      </c>
      <c r="E134" s="168" t="n">
        <f aca="false">D134/$X134</f>
        <v>0.0176718201392795</v>
      </c>
      <c r="F134" s="60" t="n">
        <v>77850</v>
      </c>
      <c r="G134" s="168" t="n">
        <f aca="false">F134/$X134</f>
        <v>0.755077496071851</v>
      </c>
      <c r="H134" s="60" t="n">
        <v>13092</v>
      </c>
      <c r="I134" s="168" t="n">
        <f aca="false">H134/$X134</f>
        <v>0.126981047894318</v>
      </c>
      <c r="J134" s="60" t="n">
        <v>5350</v>
      </c>
      <c r="K134" s="168" t="n">
        <f aca="false">J134/$X134</f>
        <v>0.0518903610017265</v>
      </c>
      <c r="L134" s="60" t="n">
        <v>3993</v>
      </c>
      <c r="M134" s="168" t="n">
        <f aca="false">L134/$X134</f>
        <v>0.0387286376597932</v>
      </c>
      <c r="N134" s="60" t="n">
        <v>77</v>
      </c>
      <c r="O134" s="168" t="n">
        <f aca="false">N134/$X134</f>
        <v>0.00074683323310896</v>
      </c>
      <c r="P134" s="60" t="n">
        <v>2</v>
      </c>
      <c r="Q134" s="662" t="n">
        <f aca="false">P134/$X134</f>
        <v>1.93982657950379E-005</v>
      </c>
      <c r="R134" s="60" t="n">
        <v>411</v>
      </c>
      <c r="S134" s="168" t="n">
        <f aca="false">R134/$X134</f>
        <v>0.00398634362088029</v>
      </c>
      <c r="T134" s="60" t="n">
        <v>0</v>
      </c>
      <c r="U134" s="168" t="n">
        <f aca="false">T134/$X134</f>
        <v>0</v>
      </c>
      <c r="V134" s="60" t="n">
        <v>505</v>
      </c>
      <c r="W134" s="571" t="n">
        <f aca="false">V134/$X134</f>
        <v>0.00489806211324708</v>
      </c>
      <c r="X134" s="633" t="n">
        <f aca="false">D134+F134+H134+J134+L134+N134+P134+R134+T134+V134</f>
        <v>103102</v>
      </c>
      <c r="Y134" s="167" t="n">
        <v>258</v>
      </c>
      <c r="Z134" s="584" t="n">
        <f aca="false">Y134/$AS134</f>
        <v>0.00888705177224346</v>
      </c>
      <c r="AA134" s="60" t="n">
        <v>23456</v>
      </c>
      <c r="AB134" s="584" t="n">
        <f aca="false">AA134/$AS134</f>
        <v>0.807963900657917</v>
      </c>
      <c r="AC134" s="60" t="n">
        <v>2888</v>
      </c>
      <c r="AD134" s="584" t="n">
        <f aca="false">AC134/$AS134</f>
        <v>0.099479866349764</v>
      </c>
      <c r="AE134" s="60" t="n">
        <v>1587</v>
      </c>
      <c r="AF134" s="584" t="n">
        <f aca="false">AE134/$AS134</f>
        <v>0.0546657021804278</v>
      </c>
      <c r="AG134" s="60" t="n">
        <v>796</v>
      </c>
      <c r="AH134" s="584" t="n">
        <f aca="false">AG134/$AS134</f>
        <v>0.0274189659329682</v>
      </c>
      <c r="AI134" s="60" t="n">
        <v>14</v>
      </c>
      <c r="AJ134" s="584" t="n">
        <f aca="false">AI134/$AS134</f>
        <v>0.000482243119424064</v>
      </c>
      <c r="AK134" s="60" t="n">
        <v>0</v>
      </c>
      <c r="AL134" s="584" t="n">
        <f aca="false">AK134/$AS134</f>
        <v>0</v>
      </c>
      <c r="AM134" s="60" t="n">
        <v>32</v>
      </c>
      <c r="AN134" s="584" t="n">
        <f aca="false">AM134/$AS134</f>
        <v>0.001102269987255</v>
      </c>
      <c r="AO134" s="60" t="n">
        <v>0</v>
      </c>
      <c r="AP134" s="584" t="n">
        <f aca="false">AO134/$AS134</f>
        <v>0</v>
      </c>
      <c r="AQ134" s="60" t="n">
        <v>0</v>
      </c>
      <c r="AR134" s="584" t="n">
        <f aca="false">AQ134/$AS134</f>
        <v>0</v>
      </c>
      <c r="AS134" s="634" t="n">
        <f aca="false">Y134+AA134+AC134+AE134+AG134+AI134+AK134+AM134+AO134+AQ134</f>
        <v>29031</v>
      </c>
      <c r="AT134" s="635" t="n">
        <v>20050</v>
      </c>
      <c r="AU134" s="636" t="n">
        <v>353</v>
      </c>
      <c r="AV134" s="637" t="n">
        <f aca="false">AU134/$BD134</f>
        <v>0.150340715502555</v>
      </c>
      <c r="AW134" s="305" t="n">
        <v>510</v>
      </c>
      <c r="AX134" s="637" t="n">
        <f aca="false">AW134/$BD134</f>
        <v>0.217206132879046</v>
      </c>
      <c r="AY134" s="305" t="n">
        <v>466</v>
      </c>
      <c r="AZ134" s="637" t="n">
        <f aca="false">AY134/$BD134</f>
        <v>0.198466780238501</v>
      </c>
      <c r="BA134" s="305" t="n">
        <v>1019</v>
      </c>
      <c r="BB134" s="638" t="n">
        <f aca="false">BA134/$BD134</f>
        <v>0.433986371379898</v>
      </c>
      <c r="BC134" s="639" t="n">
        <v>0</v>
      </c>
      <c r="BD134" s="640" t="n">
        <f aca="false">AU134+AW134+AY134+BA134</f>
        <v>2348</v>
      </c>
      <c r="BE134" s="641" t="n">
        <v>0</v>
      </c>
      <c r="BF134" s="637" t="n">
        <f aca="false">BE134/$BP134</f>
        <v>0</v>
      </c>
      <c r="BG134" s="305" t="n">
        <v>0</v>
      </c>
      <c r="BH134" s="637" t="n">
        <f aca="false">BG134/$BP134</f>
        <v>0</v>
      </c>
      <c r="BI134" s="305" t="n">
        <v>0</v>
      </c>
      <c r="BJ134" s="639" t="n">
        <v>0</v>
      </c>
      <c r="BK134" s="642" t="n">
        <f aca="false">(BI134+BC134+BJ134)/$BP134</f>
        <v>0</v>
      </c>
      <c r="BL134" s="639" t="n">
        <v>0</v>
      </c>
      <c r="BM134" s="642" t="n">
        <f aca="false">BL134/BP134</f>
        <v>0</v>
      </c>
      <c r="BN134" s="639" t="n">
        <v>20745</v>
      </c>
      <c r="BO134" s="642" t="n">
        <f aca="false">(BN134)/$BP134</f>
        <v>1</v>
      </c>
      <c r="BP134" s="640" t="n">
        <f aca="false">BE134+BG134+BI134+BC134+BJ134+BN134+BL134</f>
        <v>20745</v>
      </c>
    </row>
    <row r="135" customFormat="false" ht="15" hidden="false" customHeight="true" outlineLevel="0" collapsed="false">
      <c r="B135" s="564"/>
      <c r="C135" s="490" t="s">
        <v>48</v>
      </c>
      <c r="D135" s="57" t="n">
        <v>1177</v>
      </c>
      <c r="E135" s="168" t="n">
        <f aca="false">D135/$X135</f>
        <v>0.0172000584538945</v>
      </c>
      <c r="F135" s="60" t="n">
        <v>51852</v>
      </c>
      <c r="G135" s="168" t="n">
        <f aca="false">F135/$X135</f>
        <v>0.757737834283209</v>
      </c>
      <c r="H135" s="60" t="n">
        <v>8753</v>
      </c>
      <c r="I135" s="168" t="n">
        <f aca="false">H135/$X135</f>
        <v>0.127911734619319</v>
      </c>
      <c r="J135" s="60" t="n">
        <v>3435</v>
      </c>
      <c r="K135" s="168" t="n">
        <f aca="false">J135/$X135</f>
        <v>0.0501972818939062</v>
      </c>
      <c r="L135" s="60" t="n">
        <v>2529</v>
      </c>
      <c r="M135" s="168" t="n">
        <f aca="false">L135/$X135</f>
        <v>0.036957474791758</v>
      </c>
      <c r="N135" s="60" t="n">
        <v>126</v>
      </c>
      <c r="O135" s="168" t="n">
        <f aca="false">N135/$X135</f>
        <v>0.00184129767645769</v>
      </c>
      <c r="P135" s="60" t="n">
        <v>0</v>
      </c>
      <c r="Q135" s="168" t="n">
        <f aca="false">P135/$X135</f>
        <v>0</v>
      </c>
      <c r="R135" s="60" t="n">
        <v>174</v>
      </c>
      <c r="S135" s="168" t="n">
        <f aca="false">R135/$X135</f>
        <v>0.00254274441034634</v>
      </c>
      <c r="T135" s="60" t="n">
        <v>0</v>
      </c>
      <c r="U135" s="168" t="n">
        <f aca="false">T135/$X135</f>
        <v>0</v>
      </c>
      <c r="V135" s="60" t="n">
        <v>384</v>
      </c>
      <c r="W135" s="571" t="n">
        <f aca="false">V135/$X135</f>
        <v>0.00561157387110916</v>
      </c>
      <c r="X135" s="633" t="n">
        <f aca="false">D135+F135+H135+J135+L135+N135+P135+R135+T135+V135</f>
        <v>68430</v>
      </c>
      <c r="Y135" s="167" t="n">
        <v>145</v>
      </c>
      <c r="Z135" s="584" t="n">
        <f aca="false">Y135/$AS135</f>
        <v>0.00742295484795741</v>
      </c>
      <c r="AA135" s="60" t="n">
        <v>16045</v>
      </c>
      <c r="AB135" s="584" t="n">
        <f aca="false">AA135/$AS135</f>
        <v>0.821388348520528</v>
      </c>
      <c r="AC135" s="60" t="n">
        <v>1903</v>
      </c>
      <c r="AD135" s="584" t="n">
        <f aca="false">AC135/$AS135</f>
        <v>0.0974198832804341</v>
      </c>
      <c r="AE135" s="60" t="n">
        <v>782</v>
      </c>
      <c r="AF135" s="584" t="n">
        <f aca="false">AE135/$AS135</f>
        <v>0.0400327633869151</v>
      </c>
      <c r="AG135" s="60" t="n">
        <v>594</v>
      </c>
      <c r="AH135" s="584" t="n">
        <f aca="false">AG135/$AS135</f>
        <v>0.0304085184805979</v>
      </c>
      <c r="AI135" s="60" t="n">
        <v>9</v>
      </c>
      <c r="AJ135" s="584" t="n">
        <f aca="false">AI135/$AS135</f>
        <v>0.000460735128493908</v>
      </c>
      <c r="AK135" s="60" t="n">
        <v>0</v>
      </c>
      <c r="AL135" s="584" t="n">
        <f aca="false">AK135/$AS135</f>
        <v>0</v>
      </c>
      <c r="AM135" s="60" t="n">
        <v>28</v>
      </c>
      <c r="AN135" s="584" t="n">
        <f aca="false">AM135/$AS135</f>
        <v>0.0014333981775366</v>
      </c>
      <c r="AO135" s="60" t="n">
        <v>0</v>
      </c>
      <c r="AP135" s="584" t="n">
        <f aca="false">AO135/$AS135</f>
        <v>0</v>
      </c>
      <c r="AQ135" s="60" t="n">
        <v>28</v>
      </c>
      <c r="AR135" s="584" t="n">
        <f aca="false">AQ135/$AS135</f>
        <v>0.0014333981775366</v>
      </c>
      <c r="AS135" s="634" t="n">
        <f aca="false">Y135+AA135+AC135+AE135+AG135+AI135+AK135+AM135+AO135+AQ135</f>
        <v>19534</v>
      </c>
      <c r="AT135" s="635" t="n">
        <v>14938</v>
      </c>
      <c r="AU135" s="636" t="n">
        <v>325</v>
      </c>
      <c r="AV135" s="637" t="n">
        <f aca="false">AU135/$BD135</f>
        <v>0.392986698911729</v>
      </c>
      <c r="AW135" s="305" t="n">
        <v>232</v>
      </c>
      <c r="AX135" s="637" t="n">
        <f aca="false">AW135/$BD135</f>
        <v>0.280532043530834</v>
      </c>
      <c r="AY135" s="305" t="n">
        <v>270</v>
      </c>
      <c r="AZ135" s="637" t="n">
        <f aca="false">AY135/$BD135</f>
        <v>0.326481257557436</v>
      </c>
      <c r="BA135" s="305" t="n">
        <v>0</v>
      </c>
      <c r="BB135" s="638" t="n">
        <f aca="false">BA135/$BD135</f>
        <v>0</v>
      </c>
      <c r="BC135" s="639" t="n">
        <v>0</v>
      </c>
      <c r="BD135" s="640" t="n">
        <f aca="false">AU135+AW135+AY135+BA135</f>
        <v>827</v>
      </c>
      <c r="BE135" s="641" t="n">
        <v>0</v>
      </c>
      <c r="BF135" s="637" t="n">
        <f aca="false">BE135/$BP135</f>
        <v>0</v>
      </c>
      <c r="BG135" s="305" t="n">
        <v>0</v>
      </c>
      <c r="BH135" s="637" t="n">
        <f aca="false">BG135/$BP135</f>
        <v>0</v>
      </c>
      <c r="BI135" s="305" t="n">
        <v>0</v>
      </c>
      <c r="BJ135" s="639" t="n">
        <v>0</v>
      </c>
      <c r="BK135" s="642" t="n">
        <f aca="false">(BI135+BC135+BJ135)/$BP135</f>
        <v>0</v>
      </c>
      <c r="BL135" s="639" t="n">
        <v>0</v>
      </c>
      <c r="BM135" s="642" t="n">
        <f aca="false">BL135/BP135</f>
        <v>0</v>
      </c>
      <c r="BN135" s="639" t="n">
        <v>16122</v>
      </c>
      <c r="BO135" s="642" t="n">
        <f aca="false">(BN135)/$BP135</f>
        <v>1</v>
      </c>
      <c r="BP135" s="640" t="n">
        <f aca="false">BE135+BG135+BI135+BC135+BJ135+BN135+BL135</f>
        <v>16122</v>
      </c>
    </row>
    <row r="136" customFormat="false" ht="15" hidden="false" customHeight="true" outlineLevel="0" collapsed="false">
      <c r="B136" s="564"/>
      <c r="C136" s="490" t="s">
        <v>49</v>
      </c>
      <c r="D136" s="57" t="n">
        <v>1871</v>
      </c>
      <c r="E136" s="168" t="n">
        <f aca="false">D136/$X136</f>
        <v>0.0179396705467237</v>
      </c>
      <c r="F136" s="60" t="n">
        <v>78564</v>
      </c>
      <c r="G136" s="168" t="n">
        <f aca="false">F136/$X136</f>
        <v>0.753293573935222</v>
      </c>
      <c r="H136" s="60" t="n">
        <v>12224</v>
      </c>
      <c r="I136" s="168" t="n">
        <f aca="false">H136/$X136</f>
        <v>0.117207126009166</v>
      </c>
      <c r="J136" s="60" t="n">
        <v>5913</v>
      </c>
      <c r="K136" s="168" t="n">
        <f aca="false">J136/$X136</f>
        <v>0.0566954954263908</v>
      </c>
      <c r="L136" s="60" t="n">
        <v>4559</v>
      </c>
      <c r="M136" s="168" t="n">
        <f aca="false">L136/$X136</f>
        <v>0.0437129652712524</v>
      </c>
      <c r="N136" s="60" t="n">
        <v>226</v>
      </c>
      <c r="O136" s="168" t="n">
        <f aca="false">N136/$X136</f>
        <v>0.00216695111895219</v>
      </c>
      <c r="P136" s="60" t="n">
        <v>0</v>
      </c>
      <c r="Q136" s="168" t="n">
        <f aca="false">P136/$X136</f>
        <v>0</v>
      </c>
      <c r="R136" s="60" t="n">
        <v>476</v>
      </c>
      <c r="S136" s="168" t="n">
        <f aca="false">R136/$X136</f>
        <v>0.00456402094080196</v>
      </c>
      <c r="T136" s="60" t="n">
        <v>0</v>
      </c>
      <c r="U136" s="168" t="n">
        <f aca="false">T136/$X136</f>
        <v>0</v>
      </c>
      <c r="V136" s="60" t="n">
        <v>461</v>
      </c>
      <c r="W136" s="571" t="n">
        <f aca="false">V136/$X136</f>
        <v>0.00442019675149098</v>
      </c>
      <c r="X136" s="633" t="n">
        <f aca="false">D136+F136+H136+J136+L136+N136+P136+R136+T136+V136</f>
        <v>104294</v>
      </c>
      <c r="Y136" s="167" t="n">
        <v>428</v>
      </c>
      <c r="Z136" s="584" t="n">
        <f aca="false">Y136/$AS136</f>
        <v>0.0064101604037802</v>
      </c>
      <c r="AA136" s="60" t="n">
        <v>48191</v>
      </c>
      <c r="AB136" s="584" t="n">
        <f aca="false">AA136/$AS136</f>
        <v>0.72175710284713</v>
      </c>
      <c r="AC136" s="60" t="n">
        <v>6091</v>
      </c>
      <c r="AD136" s="584" t="n">
        <f aca="false">AC136/$AS136</f>
        <v>0.0912249696715542</v>
      </c>
      <c r="AE136" s="60" t="n">
        <v>8974</v>
      </c>
      <c r="AF136" s="584" t="n">
        <f aca="false">AE136/$AS136</f>
        <v>0.134403690335335</v>
      </c>
      <c r="AG136" s="60" t="n">
        <v>2437</v>
      </c>
      <c r="AH136" s="584" t="n">
        <f aca="false">AG136/$AS136</f>
        <v>0.0364989740747952</v>
      </c>
      <c r="AI136" s="60" t="n">
        <v>371</v>
      </c>
      <c r="AJ136" s="584" t="n">
        <f aca="false">AI136/$AS136</f>
        <v>0.00555647081729545</v>
      </c>
      <c r="AK136" s="60" t="n">
        <v>0</v>
      </c>
      <c r="AL136" s="584" t="n">
        <f aca="false">AK136/$AS136</f>
        <v>0</v>
      </c>
      <c r="AM136" s="60" t="n">
        <v>195</v>
      </c>
      <c r="AN136" s="584" t="n">
        <f aca="false">AM136/$AS136</f>
        <v>0.00292051700639518</v>
      </c>
      <c r="AO136" s="60" t="n">
        <v>0</v>
      </c>
      <c r="AP136" s="584" t="n">
        <f aca="false">AO136/$AS136</f>
        <v>0</v>
      </c>
      <c r="AQ136" s="60" t="n">
        <v>82</v>
      </c>
      <c r="AR136" s="584" t="n">
        <f aca="false">AQ136/$AS136</f>
        <v>0.0012281148437149</v>
      </c>
      <c r="AS136" s="634" t="n">
        <f aca="false">Y136+AA136+AC136+AE136+AG136+AI136+AK136+AM136+AO136+AQ136</f>
        <v>66769</v>
      </c>
      <c r="AT136" s="635" t="n">
        <v>22090</v>
      </c>
      <c r="AU136" s="636" t="n">
        <v>562</v>
      </c>
      <c r="AV136" s="637" t="n">
        <f aca="false">AU136/$BD136</f>
        <v>0.184443715129636</v>
      </c>
      <c r="AW136" s="305" t="n">
        <v>455</v>
      </c>
      <c r="AX136" s="637" t="n">
        <f aca="false">AW136/$BD136</f>
        <v>0.14932720708894</v>
      </c>
      <c r="AY136" s="305" t="n">
        <v>651</v>
      </c>
      <c r="AZ136" s="637" t="n">
        <f aca="false">AY136/$BD136</f>
        <v>0.21365277321956</v>
      </c>
      <c r="BA136" s="305" t="n">
        <v>1379</v>
      </c>
      <c r="BB136" s="638" t="n">
        <f aca="false">BA136/$BD136</f>
        <v>0.452576304561864</v>
      </c>
      <c r="BC136" s="639" t="n">
        <v>0</v>
      </c>
      <c r="BD136" s="640" t="n">
        <f aca="false">AU136+AW136+AY136+BA136</f>
        <v>3047</v>
      </c>
      <c r="BE136" s="641" t="n">
        <v>0</v>
      </c>
      <c r="BF136" s="637" t="n">
        <f aca="false">BE136/$BP136</f>
        <v>0</v>
      </c>
      <c r="BG136" s="305" t="n">
        <v>0</v>
      </c>
      <c r="BH136" s="637" t="n">
        <f aca="false">BG136/$BP136</f>
        <v>0</v>
      </c>
      <c r="BI136" s="305" t="n">
        <v>0</v>
      </c>
      <c r="BJ136" s="639" t="n">
        <v>0</v>
      </c>
      <c r="BK136" s="642" t="n">
        <f aca="false">(BI136+BC136+BJ136)/$BP136</f>
        <v>0</v>
      </c>
      <c r="BL136" s="639" t="n">
        <v>0</v>
      </c>
      <c r="BM136" s="642" t="n">
        <f aca="false">BL136/BP136</f>
        <v>0</v>
      </c>
      <c r="BN136" s="639" t="n">
        <v>24663</v>
      </c>
      <c r="BO136" s="642" t="n">
        <f aca="false">(BN136)/$BP136</f>
        <v>1</v>
      </c>
      <c r="BP136" s="640" t="n">
        <f aca="false">BE136+BG136+BI136+BC136+BJ136+BN136+BL136</f>
        <v>24663</v>
      </c>
    </row>
    <row r="137" customFormat="false" ht="15" hidden="false" customHeight="true" outlineLevel="0" collapsed="false">
      <c r="B137" s="564"/>
      <c r="C137" s="490" t="s">
        <v>50</v>
      </c>
      <c r="D137" s="57" t="n">
        <v>2018</v>
      </c>
      <c r="E137" s="168" t="n">
        <f aca="false">D137/$X137</f>
        <v>0.0174780658069098</v>
      </c>
      <c r="F137" s="60" t="n">
        <v>87245</v>
      </c>
      <c r="G137" s="168" t="n">
        <f aca="false">F137/$X137</f>
        <v>0.755636199863155</v>
      </c>
      <c r="H137" s="60" t="n">
        <v>13020</v>
      </c>
      <c r="I137" s="168" t="n">
        <f aca="false">H137/$X137</f>
        <v>0.112767302678873</v>
      </c>
      <c r="J137" s="60" t="n">
        <v>6356</v>
      </c>
      <c r="K137" s="168" t="n">
        <f aca="false">J137/$X137</f>
        <v>0.0550498445335574</v>
      </c>
      <c r="L137" s="60" t="n">
        <v>5342</v>
      </c>
      <c r="M137" s="168" t="n">
        <f aca="false">L137/$X137</f>
        <v>0.0462675062143272</v>
      </c>
      <c r="N137" s="60" t="n">
        <v>321</v>
      </c>
      <c r="O137" s="168" t="n">
        <f aca="false">N137/$X137</f>
        <v>0.00278020769277406</v>
      </c>
      <c r="P137" s="60" t="n">
        <v>0</v>
      </c>
      <c r="Q137" s="168" t="n">
        <f aca="false">P137/$X137</f>
        <v>0</v>
      </c>
      <c r="R137" s="60" t="n">
        <v>572</v>
      </c>
      <c r="S137" s="168" t="n">
        <f aca="false">R137/$X137</f>
        <v>0.00495413956469396</v>
      </c>
      <c r="T137" s="60" t="n">
        <v>0</v>
      </c>
      <c r="U137" s="168" t="n">
        <f aca="false">T137/$X137</f>
        <v>0</v>
      </c>
      <c r="V137" s="60" t="n">
        <v>585</v>
      </c>
      <c r="W137" s="571" t="n">
        <f aca="false">V137/$X137</f>
        <v>0.00506673364570973</v>
      </c>
      <c r="X137" s="633" t="n">
        <f aca="false">D137+F137+H137+J137+L137+N137+P137+R137+T137+V137</f>
        <v>115459</v>
      </c>
      <c r="Y137" s="167" t="n">
        <v>669</v>
      </c>
      <c r="Z137" s="584" t="n">
        <f aca="false">Y137/$AS137</f>
        <v>0.0072843283500833</v>
      </c>
      <c r="AA137" s="60" t="n">
        <v>65471</v>
      </c>
      <c r="AB137" s="584" t="n">
        <f aca="false">AA137/$AS137</f>
        <v>0.712873335438421</v>
      </c>
      <c r="AC137" s="60" t="n">
        <v>8165</v>
      </c>
      <c r="AD137" s="584" t="n">
        <f aca="false">AC137/$AS137</f>
        <v>0.0889036486972049</v>
      </c>
      <c r="AE137" s="60" t="n">
        <v>12842</v>
      </c>
      <c r="AF137" s="584" t="n">
        <f aca="false">AE137/$AS137</f>
        <v>0.139828616848684</v>
      </c>
      <c r="AG137" s="60" t="n">
        <v>3780</v>
      </c>
      <c r="AH137" s="584" t="n">
        <f aca="false">AG137/$AS137</f>
        <v>0.0411580884354482</v>
      </c>
      <c r="AI137" s="60" t="n">
        <v>506</v>
      </c>
      <c r="AJ137" s="584" t="n">
        <f aca="false">AI137/$AS137</f>
        <v>0.00550952189109439</v>
      </c>
      <c r="AK137" s="60" t="n">
        <v>0</v>
      </c>
      <c r="AL137" s="584" t="n">
        <f aca="false">AK137/$AS137</f>
        <v>0</v>
      </c>
      <c r="AM137" s="60" t="n">
        <v>344</v>
      </c>
      <c r="AN137" s="584" t="n">
        <f aca="false">AM137/$AS137</f>
        <v>0.00374560381528947</v>
      </c>
      <c r="AO137" s="60" t="n">
        <v>0</v>
      </c>
      <c r="AP137" s="584" t="n">
        <f aca="false">AO137/$AS137</f>
        <v>0</v>
      </c>
      <c r="AQ137" s="60" t="n">
        <v>64</v>
      </c>
      <c r="AR137" s="584" t="n">
        <f aca="false">AQ137/$AS137</f>
        <v>0.000696856523774785</v>
      </c>
      <c r="AS137" s="634" t="n">
        <f aca="false">Y137+AA137+AC137+AE137+AG137+AI137+AK137+AM137+AO137+AQ137</f>
        <v>91841</v>
      </c>
      <c r="AT137" s="635" t="n">
        <v>24043</v>
      </c>
      <c r="AU137" s="636" t="n">
        <v>610</v>
      </c>
      <c r="AV137" s="637" t="n">
        <f aca="false">AU137/$BD137</f>
        <v>0.185410334346505</v>
      </c>
      <c r="AW137" s="305" t="n">
        <v>464</v>
      </c>
      <c r="AX137" s="637" t="n">
        <f aca="false">AW137/$BD137</f>
        <v>0.141033434650456</v>
      </c>
      <c r="AY137" s="305" t="n">
        <v>639</v>
      </c>
      <c r="AZ137" s="637" t="n">
        <f aca="false">AY137/$BD137</f>
        <v>0.194224924012158</v>
      </c>
      <c r="BA137" s="305" t="n">
        <v>1577</v>
      </c>
      <c r="BB137" s="638" t="n">
        <f aca="false">BA137/$BD137</f>
        <v>0.479331306990881</v>
      </c>
      <c r="BC137" s="639" t="n">
        <v>0</v>
      </c>
      <c r="BD137" s="640" t="n">
        <f aca="false">AU137+AW137+AY137+BA137</f>
        <v>3290</v>
      </c>
      <c r="BE137" s="641" t="n">
        <v>0</v>
      </c>
      <c r="BF137" s="637" t="n">
        <f aca="false">BE137/$BP137</f>
        <v>0</v>
      </c>
      <c r="BG137" s="305" t="n">
        <v>0</v>
      </c>
      <c r="BH137" s="637" t="n">
        <f aca="false">BG137/$BP137</f>
        <v>0</v>
      </c>
      <c r="BI137" s="305" t="n">
        <v>0</v>
      </c>
      <c r="BJ137" s="639" t="n">
        <v>0</v>
      </c>
      <c r="BK137" s="642" t="n">
        <f aca="false">(BI137+BC137+BJ137)/$BP137</f>
        <v>0</v>
      </c>
      <c r="BL137" s="639" t="n">
        <v>0</v>
      </c>
      <c r="BM137" s="642" t="n">
        <f aca="false">BL137/BP137</f>
        <v>0</v>
      </c>
      <c r="BN137" s="639" t="n">
        <v>29935</v>
      </c>
      <c r="BO137" s="642" t="n">
        <f aca="false">(BN137)/$BP137</f>
        <v>1</v>
      </c>
      <c r="BP137" s="640" t="n">
        <f aca="false">BE137+BG137+BI137+BC137+BJ137+BN137+BL137</f>
        <v>29935</v>
      </c>
    </row>
    <row r="138" customFormat="false" ht="15" hidden="false" customHeight="true" outlineLevel="0" collapsed="false">
      <c r="B138" s="564"/>
      <c r="C138" s="490" t="s">
        <v>51</v>
      </c>
      <c r="D138" s="57" t="n">
        <v>2268</v>
      </c>
      <c r="E138" s="168" t="n">
        <f aca="false">D138/$X138</f>
        <v>0.0187083948560163</v>
      </c>
      <c r="F138" s="60" t="n">
        <v>91632</v>
      </c>
      <c r="G138" s="168" t="n">
        <f aca="false">F138/$X138</f>
        <v>0.755858746669526</v>
      </c>
      <c r="H138" s="60" t="n">
        <v>13236</v>
      </c>
      <c r="I138" s="168" t="n">
        <f aca="false">H138/$X138</f>
        <v>0.109181796434846</v>
      </c>
      <c r="J138" s="60" t="n">
        <v>7143</v>
      </c>
      <c r="K138" s="168" t="n">
        <f aca="false">J138/$X138</f>
        <v>0.0589215451748344</v>
      </c>
      <c r="L138" s="60" t="n">
        <v>5351</v>
      </c>
      <c r="M138" s="168" t="n">
        <f aca="false">L138/$X138</f>
        <v>0.0441396035602042</v>
      </c>
      <c r="N138" s="60" t="n">
        <v>278</v>
      </c>
      <c r="O138" s="168" t="n">
        <f aca="false">N138/$X138</f>
        <v>0.00229318067459106</v>
      </c>
      <c r="P138" s="60" t="n">
        <v>0</v>
      </c>
      <c r="Q138" s="168" t="n">
        <f aca="false">P138/$X138</f>
        <v>0</v>
      </c>
      <c r="R138" s="60" t="n">
        <v>677</v>
      </c>
      <c r="S138" s="168" t="n">
        <f aca="false">R138/$X138</f>
        <v>0.00558447236222356</v>
      </c>
      <c r="T138" s="60" t="n">
        <v>0</v>
      </c>
      <c r="U138" s="168" t="n">
        <f aca="false">T138/$X138</f>
        <v>0</v>
      </c>
      <c r="V138" s="60" t="n">
        <v>644</v>
      </c>
      <c r="W138" s="571" t="n">
        <f aca="false">V138/$X138</f>
        <v>0.00531226026775771</v>
      </c>
      <c r="X138" s="633" t="n">
        <f aca="false">D138+F138+H138+J138+L138+N138+P138+R138+T138+V138</f>
        <v>121229</v>
      </c>
      <c r="Y138" s="167" t="n">
        <v>626</v>
      </c>
      <c r="Z138" s="584" t="n">
        <f aca="false">Y138/$AS138</f>
        <v>0.00635442678198023</v>
      </c>
      <c r="AA138" s="60" t="n">
        <v>69616</v>
      </c>
      <c r="AB138" s="584" t="n">
        <f aca="false">AA138/$AS138</f>
        <v>0.706660982195424</v>
      </c>
      <c r="AC138" s="60" t="n">
        <v>8996</v>
      </c>
      <c r="AD138" s="584" t="n">
        <f aca="false">AC138/$AS138</f>
        <v>0.0913169701768277</v>
      </c>
      <c r="AE138" s="60" t="n">
        <v>13859</v>
      </c>
      <c r="AF138" s="584" t="n">
        <f aca="false">AE138/$AS138</f>
        <v>0.140680512414479</v>
      </c>
      <c r="AG138" s="60" t="n">
        <v>4380</v>
      </c>
      <c r="AH138" s="584" t="n">
        <f aca="false">AG138/$AS138</f>
        <v>0.0444606857908521</v>
      </c>
      <c r="AI138" s="60" t="n">
        <v>519</v>
      </c>
      <c r="AJ138" s="584" t="n">
        <f aca="false">AI138/$AS138</f>
        <v>0.00526828674097083</v>
      </c>
      <c r="AK138" s="60" t="n">
        <v>0</v>
      </c>
      <c r="AL138" s="584" t="n">
        <f aca="false">AK138/$AS138</f>
        <v>0</v>
      </c>
      <c r="AM138" s="60" t="n">
        <v>475</v>
      </c>
      <c r="AN138" s="584" t="n">
        <f aca="false">AM138/$AS138</f>
        <v>0.00482164971476135</v>
      </c>
      <c r="AO138" s="60" t="n">
        <v>0</v>
      </c>
      <c r="AP138" s="584" t="n">
        <f aca="false">AO138/$AS138</f>
        <v>0</v>
      </c>
      <c r="AQ138" s="60" t="n">
        <v>43</v>
      </c>
      <c r="AR138" s="584" t="n">
        <f aca="false">AQ138/$AS138</f>
        <v>0.000436486184704712</v>
      </c>
      <c r="AS138" s="634" t="n">
        <f aca="false">Y138+AA138+AC138+AE138+AG138+AI138+AK138+AM138+AO138+AQ138</f>
        <v>98514</v>
      </c>
      <c r="AT138" s="635" t="n">
        <v>24632</v>
      </c>
      <c r="AU138" s="636" t="n">
        <v>664</v>
      </c>
      <c r="AV138" s="637" t="n">
        <f aca="false">AU138/$BD138</f>
        <v>0.198564593301435</v>
      </c>
      <c r="AW138" s="305" t="n">
        <v>464</v>
      </c>
      <c r="AX138" s="637" t="n">
        <f aca="false">AW138/$BD138</f>
        <v>0.138755980861244</v>
      </c>
      <c r="AY138" s="305" t="n">
        <v>639</v>
      </c>
      <c r="AZ138" s="637" t="n">
        <f aca="false">AY138/$BD138</f>
        <v>0.191088516746411</v>
      </c>
      <c r="BA138" s="305" t="n">
        <v>1577</v>
      </c>
      <c r="BB138" s="638" t="n">
        <f aca="false">BA138/$BD138</f>
        <v>0.471590909090909</v>
      </c>
      <c r="BC138" s="639" t="n">
        <v>0</v>
      </c>
      <c r="BD138" s="640" t="n">
        <f aca="false">AU138+AW138+AY138+BA138</f>
        <v>3344</v>
      </c>
      <c r="BE138" s="641" t="n">
        <v>0</v>
      </c>
      <c r="BF138" s="637" t="n">
        <f aca="false">BE138/$BP138</f>
        <v>0</v>
      </c>
      <c r="BG138" s="305" t="n">
        <v>0</v>
      </c>
      <c r="BH138" s="637" t="n">
        <f aca="false">BG138/$BP138</f>
        <v>0</v>
      </c>
      <c r="BI138" s="305" t="n">
        <v>0</v>
      </c>
      <c r="BJ138" s="639" t="n">
        <v>0</v>
      </c>
      <c r="BK138" s="642" t="n">
        <f aca="false">(BI138+BC138+BJ138)/$BP138</f>
        <v>0</v>
      </c>
      <c r="BL138" s="639" t="n">
        <v>0</v>
      </c>
      <c r="BM138" s="642" t="n">
        <f aca="false">BL138/BP138</f>
        <v>0</v>
      </c>
      <c r="BN138" s="639" t="n">
        <v>30269</v>
      </c>
      <c r="BO138" s="642" t="n">
        <f aca="false">(BN138)/$BP138</f>
        <v>1</v>
      </c>
      <c r="BP138" s="640" t="n">
        <f aca="false">BE138+BG138+BI138+BC138+BJ138+BN138+BL138</f>
        <v>30269</v>
      </c>
    </row>
    <row r="139" customFormat="false" ht="15" hidden="false" customHeight="true" outlineLevel="0" collapsed="false">
      <c r="B139" s="564"/>
      <c r="C139" s="501" t="s">
        <v>52</v>
      </c>
      <c r="D139" s="68" t="n">
        <v>1932</v>
      </c>
      <c r="E139" s="173" t="n">
        <f aca="false">D139/$X139</f>
        <v>0.0202958231784184</v>
      </c>
      <c r="F139" s="69" t="n">
        <v>72943</v>
      </c>
      <c r="G139" s="173" t="n">
        <f aca="false">F139/$X139</f>
        <v>0.766272375829902</v>
      </c>
      <c r="H139" s="69" t="n">
        <v>10162</v>
      </c>
      <c r="I139" s="173" t="n">
        <f aca="false">H139/$X139</f>
        <v>0.106752668291453</v>
      </c>
      <c r="J139" s="69" t="n">
        <v>4611</v>
      </c>
      <c r="K139" s="173" t="n">
        <f aca="false">J139/$X139</f>
        <v>0.0484389444491134</v>
      </c>
      <c r="L139" s="69" t="n">
        <v>4451</v>
      </c>
      <c r="M139" s="173" t="n">
        <f aca="false">L139/$X139</f>
        <v>0.0467581309353727</v>
      </c>
      <c r="N139" s="69" t="n">
        <v>182</v>
      </c>
      <c r="O139" s="173" t="n">
        <f aca="false">N139/$X139</f>
        <v>0.00191192537187999</v>
      </c>
      <c r="P139" s="69" t="n">
        <v>0</v>
      </c>
      <c r="Q139" s="173" t="n">
        <f aca="false">P139/$X139</f>
        <v>0</v>
      </c>
      <c r="R139" s="69" t="n">
        <v>456</v>
      </c>
      <c r="S139" s="173" t="n">
        <f aca="false">R139/$X139</f>
        <v>0.00479031851416085</v>
      </c>
      <c r="T139" s="69" t="n">
        <v>0</v>
      </c>
      <c r="U139" s="173" t="n">
        <f aca="false">T139/$X139</f>
        <v>0</v>
      </c>
      <c r="V139" s="69" t="n">
        <v>455</v>
      </c>
      <c r="W139" s="573" t="n">
        <f aca="false">V139/$X139</f>
        <v>0.00477981342969998</v>
      </c>
      <c r="X139" s="643" t="n">
        <f aca="false">D139+F139+H139+J139+L139+N139+P139+R139+T139+V139</f>
        <v>95192</v>
      </c>
      <c r="Y139" s="172" t="n">
        <v>409</v>
      </c>
      <c r="Z139" s="587" t="n">
        <f aca="false">Y139/$AS139</f>
        <v>0.00648629789393555</v>
      </c>
      <c r="AA139" s="69" t="n">
        <v>47805</v>
      </c>
      <c r="AB139" s="587" t="n">
        <f aca="false">AA139/$AS139</f>
        <v>0.758135625475768</v>
      </c>
      <c r="AC139" s="69" t="n">
        <v>5365</v>
      </c>
      <c r="AD139" s="587" t="n">
        <f aca="false">AC139/$AS139</f>
        <v>0.0850831007358539</v>
      </c>
      <c r="AE139" s="69" t="n">
        <v>6641</v>
      </c>
      <c r="AF139" s="587" t="n">
        <f aca="false">AE139/$AS139</f>
        <v>0.105319081451408</v>
      </c>
      <c r="AG139" s="69" t="n">
        <v>2382</v>
      </c>
      <c r="AH139" s="587" t="n">
        <f aca="false">AG139/$AS139</f>
        <v>0.0377759451915757</v>
      </c>
      <c r="AI139" s="69" t="n">
        <v>230</v>
      </c>
      <c r="AJ139" s="587" t="n">
        <f aca="false">AI139/$AS139</f>
        <v>0.00364755138289774</v>
      </c>
      <c r="AK139" s="69" t="n">
        <v>0</v>
      </c>
      <c r="AL139" s="587" t="n">
        <f aca="false">AK139/$AS139</f>
        <v>0</v>
      </c>
      <c r="AM139" s="69" t="n">
        <v>210</v>
      </c>
      <c r="AN139" s="587" t="n">
        <f aca="false">AM139/$AS139</f>
        <v>0.0033303730017762</v>
      </c>
      <c r="AO139" s="69" t="n">
        <v>0</v>
      </c>
      <c r="AP139" s="587" t="n">
        <f aca="false">AO139/$AS139</f>
        <v>0</v>
      </c>
      <c r="AQ139" s="69" t="n">
        <v>14</v>
      </c>
      <c r="AR139" s="587" t="n">
        <f aca="false">AQ139/$AS139</f>
        <v>0.00022202486678508</v>
      </c>
      <c r="AS139" s="644" t="n">
        <f aca="false">Y139+AA139+AC139+AE139+AG139+AI139+AK139+AM139+AO139+AQ139</f>
        <v>63056</v>
      </c>
      <c r="AT139" s="645" t="n">
        <v>21798</v>
      </c>
      <c r="AU139" s="646" t="n">
        <v>508</v>
      </c>
      <c r="AV139" s="647" t="n">
        <f aca="false">AU139/$BD139</f>
        <v>0.165149544863459</v>
      </c>
      <c r="AW139" s="306" t="n">
        <v>462</v>
      </c>
      <c r="AX139" s="647" t="n">
        <f aca="false">AW139/$BD139</f>
        <v>0.150195058517555</v>
      </c>
      <c r="AY139" s="306" t="n">
        <v>762</v>
      </c>
      <c r="AZ139" s="647" t="n">
        <f aca="false">AY139/$BD139</f>
        <v>0.247724317295189</v>
      </c>
      <c r="BA139" s="306" t="n">
        <v>1344</v>
      </c>
      <c r="BB139" s="648" t="n">
        <f aca="false">BA139/$BD139</f>
        <v>0.436931079323797</v>
      </c>
      <c r="BC139" s="649" t="n">
        <v>0</v>
      </c>
      <c r="BD139" s="650" t="n">
        <f aca="false">AU139+AW139+AY139+BA139</f>
        <v>3076</v>
      </c>
      <c r="BE139" s="651" t="n">
        <v>0</v>
      </c>
      <c r="BF139" s="647" t="n">
        <f aca="false">BE139/$BP139</f>
        <v>0</v>
      </c>
      <c r="BG139" s="306" t="n">
        <v>0</v>
      </c>
      <c r="BH139" s="647" t="n">
        <f aca="false">BG139/$BP139</f>
        <v>0</v>
      </c>
      <c r="BI139" s="306" t="n">
        <v>0</v>
      </c>
      <c r="BJ139" s="649" t="n">
        <v>0</v>
      </c>
      <c r="BK139" s="652" t="n">
        <f aca="false">(BI139+BC139+BJ139)/$BP139</f>
        <v>0</v>
      </c>
      <c r="BL139" s="649" t="n">
        <v>0</v>
      </c>
      <c r="BM139" s="652" t="n">
        <f aca="false">BL139/BP139</f>
        <v>0</v>
      </c>
      <c r="BN139" s="649" t="n">
        <v>24849</v>
      </c>
      <c r="BO139" s="652" t="n">
        <f aca="false">(BN139)/$BP139</f>
        <v>1</v>
      </c>
      <c r="BP139" s="650" t="n">
        <f aca="false">BE139+BG139+BI139+BC139+BJ139+BN139+BL139</f>
        <v>24849</v>
      </c>
    </row>
    <row r="140" customFormat="false" ht="15" hidden="false" customHeight="true" outlineLevel="0" collapsed="false">
      <c r="B140" s="513" t="s">
        <v>142</v>
      </c>
      <c r="C140" s="513"/>
      <c r="D140" s="78" t="n">
        <f aca="false">SUM(D128:D139)</f>
        <v>23246</v>
      </c>
      <c r="E140" s="179" t="n">
        <f aca="false">D140/$X140</f>
        <v>0.0182410985777342</v>
      </c>
      <c r="F140" s="81" t="n">
        <f aca="false">SUM(F128:F139)</f>
        <v>962065</v>
      </c>
      <c r="G140" s="179" t="n">
        <f aca="false">F140/$X140</f>
        <v>0.754930848455125</v>
      </c>
      <c r="H140" s="81" t="n">
        <f aca="false">SUM(H128:H139)</f>
        <v>146223</v>
      </c>
      <c r="I140" s="179" t="n">
        <f aca="false">H140/$X140</f>
        <v>0.114740951446788</v>
      </c>
      <c r="J140" s="81" t="n">
        <f aca="false">SUM(J128:J139)</f>
        <v>72500</v>
      </c>
      <c r="K140" s="179" t="n">
        <f aca="false">J140/$X140</f>
        <v>0.0568906326630701</v>
      </c>
      <c r="L140" s="81" t="n">
        <f aca="false">SUM(L128:L139)</f>
        <v>55808</v>
      </c>
      <c r="M140" s="179" t="n">
        <f aca="false">L140/$X140</f>
        <v>0.0437924472780775</v>
      </c>
      <c r="N140" s="81" t="n">
        <f aca="false">SUM(N128:N139)</f>
        <v>2312</v>
      </c>
      <c r="O140" s="179" t="n">
        <f aca="false">N140/$X140</f>
        <v>0.00181422265816577</v>
      </c>
      <c r="P140" s="81" t="n">
        <f aca="false">SUM(P128:P139)</f>
        <v>2</v>
      </c>
      <c r="Q140" s="664" t="n">
        <f aca="false">P140/$X140</f>
        <v>1.56939676311918E-006</v>
      </c>
      <c r="R140" s="81" t="n">
        <f aca="false">SUM(R128:R139)</f>
        <v>5775</v>
      </c>
      <c r="S140" s="179" t="n">
        <f aca="false">R140/$X140</f>
        <v>0.00453163315350662</v>
      </c>
      <c r="T140" s="81" t="n">
        <f aca="false">SUM(T128:T139)</f>
        <v>0</v>
      </c>
      <c r="U140" s="179" t="n">
        <f aca="false">T140/$X140</f>
        <v>0</v>
      </c>
      <c r="V140" s="81" t="n">
        <f aca="false">SUM(V128:V139)</f>
        <v>6444</v>
      </c>
      <c r="W140" s="575" t="n">
        <f aca="false">V140/$X140</f>
        <v>0.00505659637076999</v>
      </c>
      <c r="X140" s="82" t="n">
        <f aca="false">D140+F140+H140+J140+L140+N140+P140+R140+T140+V140</f>
        <v>1274375</v>
      </c>
      <c r="Y140" s="178" t="n">
        <f aca="false">SUM(Y128:Y139)</f>
        <v>4879</v>
      </c>
      <c r="Z140" s="589" t="n">
        <f aca="false">Y140/$AS140</f>
        <v>0.00639880601086446</v>
      </c>
      <c r="AA140" s="81" t="n">
        <f aca="false">SUM(AA128:AA139)</f>
        <v>557844</v>
      </c>
      <c r="AB140" s="589" t="n">
        <f aca="false">AA140/$AS140</f>
        <v>0.731612121402885</v>
      </c>
      <c r="AC140" s="81" t="n">
        <f aca="false">SUM(AC128:AC139)</f>
        <v>73660</v>
      </c>
      <c r="AD140" s="589" t="n">
        <f aca="false">AC140/$AS140</f>
        <v>0.0966050524206346</v>
      </c>
      <c r="AE140" s="81" t="n">
        <f aca="false">SUM(AE128:AE139)</f>
        <v>89042</v>
      </c>
      <c r="AF140" s="589" t="n">
        <f aca="false">AE140/$AS140</f>
        <v>0.116778537573149</v>
      </c>
      <c r="AG140" s="81" t="n">
        <f aca="false">SUM(AG128:AG139)</f>
        <v>31030</v>
      </c>
      <c r="AH140" s="589" t="n">
        <f aca="false">AG140/$AS140</f>
        <v>0.0406958291693225</v>
      </c>
      <c r="AI140" s="81" t="n">
        <f aca="false">SUM(AI128:AI139)</f>
        <v>3624</v>
      </c>
      <c r="AJ140" s="589" t="n">
        <f aca="false">AI140/$AS140</f>
        <v>0.00475287415113195</v>
      </c>
      <c r="AK140" s="81" t="n">
        <f aca="false">SUM(AK128:AK139)</f>
        <v>104</v>
      </c>
      <c r="AL140" s="589" t="n">
        <f aca="false">AK140/$AS140</f>
        <v>0.000136395946941977</v>
      </c>
      <c r="AM140" s="81" t="n">
        <f aca="false">SUM(AM128:AM139)</f>
        <v>1918</v>
      </c>
      <c r="AN140" s="589" t="n">
        <f aca="false">AM140/$AS140</f>
        <v>0.00251545602148761</v>
      </c>
      <c r="AO140" s="81" t="n">
        <f aca="false">SUM(AO128:AO139)</f>
        <v>1</v>
      </c>
      <c r="AP140" s="665" t="n">
        <f aca="false">AO140/$AS140</f>
        <v>1.3114994898267E-006</v>
      </c>
      <c r="AQ140" s="81" t="n">
        <f aca="false">SUM(AQ128:AQ139)</f>
        <v>384</v>
      </c>
      <c r="AR140" s="589" t="n">
        <f aca="false">AQ140/$AS140</f>
        <v>0.000503615804093452</v>
      </c>
      <c r="AS140" s="123" t="n">
        <f aca="false">Y140+AA140+AC140+AE140+AG140+AI140+AK140+AM140+AO140+AQ140</f>
        <v>762486</v>
      </c>
      <c r="AT140" s="654" t="n">
        <f aca="false">SUM(AT128:AT139)</f>
        <v>233642</v>
      </c>
      <c r="AU140" s="178" t="n">
        <f aca="false">SUM(AU128:AU139)</f>
        <v>6494</v>
      </c>
      <c r="AV140" s="589" t="n">
        <f aca="false">AU140/$BD140</f>
        <v>0.176443418013857</v>
      </c>
      <c r="AW140" s="81" t="n">
        <f aca="false">SUM(AW128:AW139)</f>
        <v>6446</v>
      </c>
      <c r="AX140" s="589" t="n">
        <f aca="false">AW140/$BD140</f>
        <v>0.175139247384866</v>
      </c>
      <c r="AY140" s="81" t="n">
        <f aca="false">SUM(AY128:AY139)</f>
        <v>7513</v>
      </c>
      <c r="AZ140" s="589" t="n">
        <f aca="false">AY140/$BD140</f>
        <v>0.20412987365847</v>
      </c>
      <c r="BA140" s="81" t="n">
        <f aca="false">SUM(BA128:BA139)</f>
        <v>16352</v>
      </c>
      <c r="BB140" s="655" t="n">
        <f aca="false">BA140/$BD140</f>
        <v>0.444287460942807</v>
      </c>
      <c r="BC140" s="82" t="n">
        <f aca="false">SUM(BC128:BC139)</f>
        <v>170</v>
      </c>
      <c r="BD140" s="123" t="n">
        <f aca="false">AU140+AW140+AY140+BA140</f>
        <v>36805</v>
      </c>
      <c r="BE140" s="78" t="n">
        <f aca="false">SUM(BE128:BE139)</f>
        <v>0</v>
      </c>
      <c r="BF140" s="589" t="n">
        <f aca="false">BE140/$BP140</f>
        <v>0</v>
      </c>
      <c r="BG140" s="81" t="n">
        <f aca="false">SUM(BG128:BG139)</f>
        <v>0</v>
      </c>
      <c r="BH140" s="589" t="n">
        <f aca="false">BG140/$BP140</f>
        <v>0</v>
      </c>
      <c r="BI140" s="81" t="n">
        <f aca="false">SUM(BI128:BI139)</f>
        <v>1</v>
      </c>
      <c r="BJ140" s="81" t="n">
        <f aca="false">SUM(BJ128:BJ139)</f>
        <v>0</v>
      </c>
      <c r="BK140" s="656" t="n">
        <f aca="false">(BI140+BC140+BJ140)/$BP140</f>
        <v>0.000575461126086561</v>
      </c>
      <c r="BL140" s="82" t="n">
        <v>0</v>
      </c>
      <c r="BM140" s="656" t="n">
        <f aca="false">BL140/BP140</f>
        <v>0</v>
      </c>
      <c r="BN140" s="82" t="n">
        <f aca="false">SUM(BN128:BN139)</f>
        <v>296982</v>
      </c>
      <c r="BO140" s="656" t="n">
        <f aca="false">(BN140)/$BP140</f>
        <v>0.999424538873913</v>
      </c>
      <c r="BP140" s="123" t="n">
        <f aca="false">BE140+BG140+BI140+BC140+BJ140+BN140+BL140</f>
        <v>297153</v>
      </c>
    </row>
    <row r="141" customFormat="false" ht="15" hidden="false" customHeight="true" outlineLevel="0" collapsed="false">
      <c r="B141" s="564" t="n">
        <v>2018</v>
      </c>
      <c r="C141" s="621" t="s">
        <v>41</v>
      </c>
      <c r="D141" s="48" t="n">
        <v>2183</v>
      </c>
      <c r="E141" s="185" t="n">
        <f aca="false">D141/$X141</f>
        <v>0.0194966418976851</v>
      </c>
      <c r="F141" s="209" t="n">
        <v>84713</v>
      </c>
      <c r="G141" s="185" t="n">
        <f aca="false">F141/$X141</f>
        <v>0.756582237782223</v>
      </c>
      <c r="H141" s="209" t="n">
        <v>12819</v>
      </c>
      <c r="I141" s="185" t="n">
        <f aca="false">H141/$X141</f>
        <v>0.114488068019434</v>
      </c>
      <c r="J141" s="209" t="n">
        <v>5731</v>
      </c>
      <c r="K141" s="185" t="n">
        <f aca="false">J141/$X141</f>
        <v>0.0511842669334095</v>
      </c>
      <c r="L141" s="209" t="n">
        <v>5238</v>
      </c>
      <c r="M141" s="185" t="n">
        <f aca="false">L141/$X141</f>
        <v>0.0467812232066305</v>
      </c>
      <c r="N141" s="209" t="n">
        <v>313</v>
      </c>
      <c r="O141" s="185" t="n">
        <f aca="false">N141/$X141</f>
        <v>0.00279544155472992</v>
      </c>
      <c r="P141" s="209" t="n">
        <v>0</v>
      </c>
      <c r="Q141" s="185" t="n">
        <f aca="false">P141/$X141</f>
        <v>0</v>
      </c>
      <c r="R141" s="209" t="n">
        <v>445</v>
      </c>
      <c r="S141" s="185" t="n">
        <f aca="false">R141/$X141</f>
        <v>0.00397434981423264</v>
      </c>
      <c r="T141" s="209" t="n">
        <v>0</v>
      </c>
      <c r="U141" s="185" t="n">
        <f aca="false">T141/$X141</f>
        <v>0</v>
      </c>
      <c r="V141" s="209" t="n">
        <v>526</v>
      </c>
      <c r="W141" s="188" t="n">
        <f aca="false">V141/$X141</f>
        <v>0.00469777079165476</v>
      </c>
      <c r="X141" s="666" t="n">
        <f aca="false">D141+F141+H141+J141+L141+N141+P141+R141+T141+V141</f>
        <v>111968</v>
      </c>
      <c r="Y141" s="184" t="n">
        <v>526</v>
      </c>
      <c r="Z141" s="657" t="n">
        <f aca="false">Y141/$AS141</f>
        <v>0.0078978978978979</v>
      </c>
      <c r="AA141" s="209" t="n">
        <v>49312</v>
      </c>
      <c r="AB141" s="657" t="n">
        <f aca="false">AA141/$AS141</f>
        <v>0.74042042042042</v>
      </c>
      <c r="AC141" s="209" t="n">
        <v>6893</v>
      </c>
      <c r="AD141" s="657" t="n">
        <f aca="false">AC141/$AS141</f>
        <v>0.103498498498499</v>
      </c>
      <c r="AE141" s="209" t="n">
        <v>5634</v>
      </c>
      <c r="AF141" s="657" t="n">
        <f aca="false">AE141/$AS141</f>
        <v>0.0845945945945946</v>
      </c>
      <c r="AG141" s="209" t="n">
        <v>3460</v>
      </c>
      <c r="AH141" s="657" t="n">
        <f aca="false">AG141/$AS141</f>
        <v>0.051951951951952</v>
      </c>
      <c r="AI141" s="209" t="n">
        <v>339</v>
      </c>
      <c r="AJ141" s="657" t="n">
        <f aca="false">AI141/$AS141</f>
        <v>0.00509009009009009</v>
      </c>
      <c r="AK141" s="209" t="n">
        <v>0</v>
      </c>
      <c r="AL141" s="657" t="n">
        <f aca="false">AK141/$AS141</f>
        <v>0</v>
      </c>
      <c r="AM141" s="209" t="n">
        <v>436</v>
      </c>
      <c r="AN141" s="657" t="n">
        <f aca="false">AM141/$AS141</f>
        <v>0.00654654654654655</v>
      </c>
      <c r="AO141" s="209" t="n">
        <v>0</v>
      </c>
      <c r="AP141" s="657" t="n">
        <f aca="false">AO141/$AS141</f>
        <v>0</v>
      </c>
      <c r="AQ141" s="209" t="n">
        <v>0</v>
      </c>
      <c r="AR141" s="657" t="n">
        <f aca="false">AQ141/$AS141</f>
        <v>0</v>
      </c>
      <c r="AS141" s="623" t="n">
        <f aca="false">Y141+AA141+AC141+AE141+AG141+AI141+AK141+AM141+AO141+AQ141</f>
        <v>66600</v>
      </c>
      <c r="AT141" s="624" t="n">
        <v>24575</v>
      </c>
      <c r="AU141" s="625" t="n">
        <v>561</v>
      </c>
      <c r="AV141" s="658" t="n">
        <f aca="false">AU141/$BD141</f>
        <v>0.170984455958549</v>
      </c>
      <c r="AW141" s="627" t="n">
        <v>412</v>
      </c>
      <c r="AX141" s="658" t="n">
        <f aca="false">AW141/$BD141</f>
        <v>0.125571472112161</v>
      </c>
      <c r="AY141" s="627" t="n">
        <v>684</v>
      </c>
      <c r="AZ141" s="658" t="n">
        <f aca="false">AY141/$BD141</f>
        <v>0.208473026516306</v>
      </c>
      <c r="BA141" s="627" t="n">
        <v>1624</v>
      </c>
      <c r="BB141" s="659" t="n">
        <f aca="false">BA141/$BD141</f>
        <v>0.494971045412984</v>
      </c>
      <c r="BC141" s="629" t="n">
        <v>0</v>
      </c>
      <c r="BD141" s="660" t="n">
        <f aca="false">AU141+AW141+AY141+BA141</f>
        <v>3281</v>
      </c>
      <c r="BE141" s="631" t="n">
        <v>0</v>
      </c>
      <c r="BF141" s="658" t="n">
        <f aca="false">BE141/$BP141</f>
        <v>0</v>
      </c>
      <c r="BG141" s="627" t="n">
        <v>0</v>
      </c>
      <c r="BH141" s="658" t="n">
        <f aca="false">BG141/$BP141</f>
        <v>0</v>
      </c>
      <c r="BI141" s="627" t="n">
        <v>0</v>
      </c>
      <c r="BJ141" s="629" t="n">
        <v>0</v>
      </c>
      <c r="BK141" s="661" t="n">
        <f aca="false">(BI141+BC141+BJ141)/$BP141</f>
        <v>0</v>
      </c>
      <c r="BL141" s="629" t="n">
        <v>0</v>
      </c>
      <c r="BM141" s="661" t="n">
        <f aca="false">BL141/BP141</f>
        <v>0</v>
      </c>
      <c r="BN141" s="629" t="n">
        <v>26974</v>
      </c>
      <c r="BO141" s="661" t="n">
        <f aca="false">(BN141)/$BP141</f>
        <v>1</v>
      </c>
      <c r="BP141" s="660" t="n">
        <f aca="false">BE141+BG141+BI141+BC141+BJ141+BN141+BL141</f>
        <v>26974</v>
      </c>
    </row>
    <row r="142" customFormat="false" ht="15" hidden="false" customHeight="true" outlineLevel="0" collapsed="false">
      <c r="B142" s="564"/>
      <c r="C142" s="490" t="s">
        <v>42</v>
      </c>
      <c r="D142" s="57" t="n">
        <v>2075</v>
      </c>
      <c r="E142" s="168" t="n">
        <f aca="false">D142/$X142</f>
        <v>0.0184888176067005</v>
      </c>
      <c r="F142" s="60" t="n">
        <v>84280</v>
      </c>
      <c r="G142" s="168" t="n">
        <f aca="false">F142/$X142</f>
        <v>0.75095785440613</v>
      </c>
      <c r="H142" s="60" t="n">
        <v>12974</v>
      </c>
      <c r="I142" s="168" t="n">
        <f aca="false">H142/$X142</f>
        <v>0.115601888977992</v>
      </c>
      <c r="J142" s="60" t="n">
        <v>6452</v>
      </c>
      <c r="K142" s="168" t="n">
        <f aca="false">J142/$X142</f>
        <v>0.0574890849149069</v>
      </c>
      <c r="L142" s="60" t="n">
        <v>5150</v>
      </c>
      <c r="M142" s="168" t="n">
        <f aca="false">L142/$X142</f>
        <v>0.0458879087587989</v>
      </c>
      <c r="N142" s="60" t="n">
        <v>267</v>
      </c>
      <c r="O142" s="168" t="n">
        <f aca="false">N142/$X142</f>
        <v>0.00237904303662122</v>
      </c>
      <c r="P142" s="60" t="n">
        <v>0</v>
      </c>
      <c r="Q142" s="168" t="n">
        <f aca="false">P142/$X142</f>
        <v>0</v>
      </c>
      <c r="R142" s="60" t="n">
        <v>521</v>
      </c>
      <c r="S142" s="168" t="n">
        <f aca="false">R142/$X142</f>
        <v>0.00464225251715228</v>
      </c>
      <c r="T142" s="60" t="n">
        <v>0</v>
      </c>
      <c r="U142" s="168" t="n">
        <f aca="false">T142/$X142</f>
        <v>0</v>
      </c>
      <c r="V142" s="60" t="n">
        <v>511</v>
      </c>
      <c r="W142" s="571" t="n">
        <f aca="false">V142/$X142</f>
        <v>0.0045531497816983</v>
      </c>
      <c r="X142" s="634" t="n">
        <f aca="false">D142+F142+H142+J142+L142+N142+P142+R142+T142+V142</f>
        <v>112230</v>
      </c>
      <c r="Y142" s="167" t="n">
        <v>656</v>
      </c>
      <c r="Z142" s="584" t="n">
        <f aca="false">Y142/$AS142</f>
        <v>0.00733674074239764</v>
      </c>
      <c r="AA142" s="60" t="n">
        <v>63765</v>
      </c>
      <c r="AB142" s="584" t="n">
        <f aca="false">AA142/$AS142</f>
        <v>0.713151331461868</v>
      </c>
      <c r="AC142" s="60" t="n">
        <v>8643</v>
      </c>
      <c r="AD142" s="584" t="n">
        <f aca="false">AC142/$AS142</f>
        <v>0.0966637960922908</v>
      </c>
      <c r="AE142" s="60" t="n">
        <v>12137</v>
      </c>
      <c r="AF142" s="584" t="n">
        <f aca="false">AE142/$AS142</f>
        <v>0.135740887790366</v>
      </c>
      <c r="AG142" s="60" t="n">
        <v>3336</v>
      </c>
      <c r="AH142" s="584" t="n">
        <f aca="false">AG142/$AS142</f>
        <v>0.0373100108485343</v>
      </c>
      <c r="AI142" s="60" t="n">
        <v>435</v>
      </c>
      <c r="AJ142" s="584" t="n">
        <f aca="false">AI142/$AS142</f>
        <v>0.00486506436424234</v>
      </c>
      <c r="AK142" s="60" t="n">
        <v>0</v>
      </c>
      <c r="AL142" s="584" t="n">
        <f aca="false">AK142/$AS142</f>
        <v>0</v>
      </c>
      <c r="AM142" s="60" t="n">
        <v>441</v>
      </c>
      <c r="AN142" s="584" t="n">
        <f aca="false">AM142/$AS142</f>
        <v>0.00493216870030085</v>
      </c>
      <c r="AO142" s="60" t="n">
        <v>0</v>
      </c>
      <c r="AP142" s="584" t="n">
        <f aca="false">AO142/$AS142</f>
        <v>0</v>
      </c>
      <c r="AQ142" s="60" t="n">
        <v>0</v>
      </c>
      <c r="AR142" s="584" t="n">
        <f aca="false">AQ142/$AS142</f>
        <v>0</v>
      </c>
      <c r="AS142" s="634" t="n">
        <f aca="false">Y142+AA142+AC142+AE142+AG142+AI142+AK142+AM142+AO142+AQ142</f>
        <v>89413</v>
      </c>
      <c r="AT142" s="635" t="n">
        <v>23416</v>
      </c>
      <c r="AU142" s="636" t="n">
        <v>571</v>
      </c>
      <c r="AV142" s="637" t="n">
        <f aca="false">AU142/$BD142</f>
        <v>0.172039771015366</v>
      </c>
      <c r="AW142" s="305" t="n">
        <v>518</v>
      </c>
      <c r="AX142" s="637" t="n">
        <f aca="false">AW142/$BD142</f>
        <v>0.156071105754745</v>
      </c>
      <c r="AY142" s="305" t="n">
        <v>645</v>
      </c>
      <c r="AZ142" s="637" t="n">
        <f aca="false">AY142/$BD142</f>
        <v>0.194335643266044</v>
      </c>
      <c r="BA142" s="305" t="n">
        <v>1585</v>
      </c>
      <c r="BB142" s="638" t="n">
        <f aca="false">BA142/$BD142</f>
        <v>0.477553479963845</v>
      </c>
      <c r="BC142" s="639" t="n">
        <v>0</v>
      </c>
      <c r="BD142" s="640" t="n">
        <f aca="false">AU142+AW142+AY142+BA142</f>
        <v>3319</v>
      </c>
      <c r="BE142" s="641" t="n">
        <v>0</v>
      </c>
      <c r="BF142" s="637" t="n">
        <f aca="false">BE142/$BP142</f>
        <v>0</v>
      </c>
      <c r="BG142" s="305" t="n">
        <v>0</v>
      </c>
      <c r="BH142" s="637" t="n">
        <f aca="false">BG142/$BP142</f>
        <v>0</v>
      </c>
      <c r="BI142" s="305" t="n">
        <v>0</v>
      </c>
      <c r="BJ142" s="639" t="n">
        <v>0</v>
      </c>
      <c r="BK142" s="642" t="n">
        <f aca="false">(BI142+BC142+BJ142)/$BP142</f>
        <v>0</v>
      </c>
      <c r="BL142" s="639" t="n">
        <v>0</v>
      </c>
      <c r="BM142" s="642" t="n">
        <f aca="false">BL142/BP142</f>
        <v>0</v>
      </c>
      <c r="BN142" s="639" t="n">
        <v>26466</v>
      </c>
      <c r="BO142" s="642" t="n">
        <f aca="false">(BN142)/$BP142</f>
        <v>1</v>
      </c>
      <c r="BP142" s="640" t="n">
        <f aca="false">BE142+BG142+BI142+BC142+BJ142+BN142+BL142</f>
        <v>26466</v>
      </c>
    </row>
    <row r="143" customFormat="false" ht="15" hidden="false" customHeight="true" outlineLevel="0" collapsed="false">
      <c r="B143" s="564"/>
      <c r="C143" s="490" t="s">
        <v>43</v>
      </c>
      <c r="D143" s="57" t="n">
        <v>2223</v>
      </c>
      <c r="E143" s="168" t="n">
        <f aca="false">D143/$X143</f>
        <v>0.0198244956926534</v>
      </c>
      <c r="F143" s="60" t="n">
        <v>85326</v>
      </c>
      <c r="G143" s="168" t="n">
        <f aca="false">F143/$X143</f>
        <v>0.760928888651078</v>
      </c>
      <c r="H143" s="60" t="n">
        <v>12681</v>
      </c>
      <c r="I143" s="168" t="n">
        <f aca="false">H143/$X143</f>
        <v>0.113087912675906</v>
      </c>
      <c r="J143" s="60" t="n">
        <v>5818</v>
      </c>
      <c r="K143" s="168" t="n">
        <f aca="false">J143/$X143</f>
        <v>0.0518843526495086</v>
      </c>
      <c r="L143" s="60" t="n">
        <v>4831</v>
      </c>
      <c r="M143" s="168" t="n">
        <f aca="false">L143/$X143</f>
        <v>0.0430823835767921</v>
      </c>
      <c r="N143" s="60" t="n">
        <v>262</v>
      </c>
      <c r="O143" s="168" t="n">
        <f aca="false">N143/$X143</f>
        <v>0.00233649027056914</v>
      </c>
      <c r="P143" s="60" t="n">
        <v>0</v>
      </c>
      <c r="Q143" s="168" t="n">
        <f aca="false">P143/$X143</f>
        <v>0</v>
      </c>
      <c r="R143" s="60" t="n">
        <v>489</v>
      </c>
      <c r="S143" s="168" t="n">
        <f aca="false">R143/$X143</f>
        <v>0.00436085397827599</v>
      </c>
      <c r="T143" s="60" t="n">
        <v>0</v>
      </c>
      <c r="U143" s="168" t="n">
        <f aca="false">T143/$X143</f>
        <v>0</v>
      </c>
      <c r="V143" s="60" t="n">
        <v>504</v>
      </c>
      <c r="W143" s="571" t="n">
        <f aca="false">V143/$X143</f>
        <v>0.00449462250521697</v>
      </c>
      <c r="X143" s="634" t="n">
        <f aca="false">D143+F143+H143+J143+L143+N143+P143+R143+T143+V143</f>
        <v>112134</v>
      </c>
      <c r="Y143" s="167" t="n">
        <v>532</v>
      </c>
      <c r="Z143" s="584" t="n">
        <f aca="false">Y143/$AS143</f>
        <v>0.0067676729127708</v>
      </c>
      <c r="AA143" s="60" t="n">
        <v>59551</v>
      </c>
      <c r="AB143" s="584" t="n">
        <f aca="false">AA143/$AS143</f>
        <v>0.757559566970703</v>
      </c>
      <c r="AC143" s="60" t="n">
        <v>6822</v>
      </c>
      <c r="AD143" s="584" t="n">
        <f aca="false">AC143/$AS143</f>
        <v>0.0867839560355684</v>
      </c>
      <c r="AE143" s="60" t="n">
        <v>8760</v>
      </c>
      <c r="AF143" s="584" t="n">
        <f aca="false">AE143/$AS143</f>
        <v>0.111437621646376</v>
      </c>
      <c r="AG143" s="60" t="n">
        <v>2350</v>
      </c>
      <c r="AH143" s="584" t="n">
        <f aca="false">AG143/$AS143</f>
        <v>0.0298947957612996</v>
      </c>
      <c r="AI143" s="60" t="n">
        <v>259</v>
      </c>
      <c r="AJ143" s="584" t="n">
        <f aca="false">AI143/$AS143</f>
        <v>0.00329478812858579</v>
      </c>
      <c r="AK143" s="60" t="n">
        <v>0</v>
      </c>
      <c r="AL143" s="584" t="n">
        <f aca="false">AK143/$AS143</f>
        <v>0</v>
      </c>
      <c r="AM143" s="60" t="n">
        <v>335</v>
      </c>
      <c r="AN143" s="584" t="n">
        <f aca="false">AM143/$AS143</f>
        <v>0.0042615985446959</v>
      </c>
      <c r="AO143" s="60" t="n">
        <v>0</v>
      </c>
      <c r="AP143" s="584" t="n">
        <f aca="false">AO143/$AS143</f>
        <v>0</v>
      </c>
      <c r="AQ143" s="60" t="n">
        <v>0</v>
      </c>
      <c r="AR143" s="584" t="n">
        <f aca="false">AQ143/$AS143</f>
        <v>0</v>
      </c>
      <c r="AS143" s="634" t="n">
        <f aca="false">Y143+AA143+AC143+AE143+AG143+AI143+AK143+AM143+AO143+AQ143</f>
        <v>78609</v>
      </c>
      <c r="AT143" s="635" t="n">
        <v>26627</v>
      </c>
      <c r="AU143" s="636" t="n">
        <v>525</v>
      </c>
      <c r="AV143" s="637" t="n">
        <f aca="false">AU143/$BD143</f>
        <v>0.162488393686165</v>
      </c>
      <c r="AW143" s="305" t="n">
        <v>426</v>
      </c>
      <c r="AX143" s="637" t="n">
        <f aca="false">AW143/$BD143</f>
        <v>0.131847725162488</v>
      </c>
      <c r="AY143" s="305" t="n">
        <v>718</v>
      </c>
      <c r="AZ143" s="637" t="n">
        <f aca="false">AY143/$BD143</f>
        <v>0.222222222222222</v>
      </c>
      <c r="BA143" s="305" t="n">
        <v>1562</v>
      </c>
      <c r="BB143" s="638" t="n">
        <f aca="false">BA143/$BD143</f>
        <v>0.483441658929124</v>
      </c>
      <c r="BC143" s="639" t="n">
        <v>0</v>
      </c>
      <c r="BD143" s="640" t="n">
        <f aca="false">AU143+AW143+AY143+BA143</f>
        <v>3231</v>
      </c>
      <c r="BE143" s="641" t="n">
        <v>0</v>
      </c>
      <c r="BF143" s="637" t="n">
        <f aca="false">BE143/$BP143</f>
        <v>0</v>
      </c>
      <c r="BG143" s="305" t="n">
        <v>0</v>
      </c>
      <c r="BH143" s="637" t="n">
        <f aca="false">BG143/$BP143</f>
        <v>0</v>
      </c>
      <c r="BI143" s="305" t="n">
        <v>0</v>
      </c>
      <c r="BJ143" s="639" t="n">
        <v>0</v>
      </c>
      <c r="BK143" s="642" t="n">
        <f aca="false">(BI143+BC143+BJ143)/$BP143</f>
        <v>0</v>
      </c>
      <c r="BL143" s="639" t="n">
        <v>0</v>
      </c>
      <c r="BM143" s="642" t="n">
        <f aca="false">BL143/BP143</f>
        <v>0</v>
      </c>
      <c r="BN143" s="639" t="n">
        <v>26103</v>
      </c>
      <c r="BO143" s="642" t="n">
        <f aca="false">(BN143)/$BP143</f>
        <v>1</v>
      </c>
      <c r="BP143" s="640" t="n">
        <f aca="false">BE143+BG143+BI143+BC143+BJ143+BN143+BL143</f>
        <v>26103</v>
      </c>
    </row>
    <row r="144" customFormat="false" ht="15" hidden="false" customHeight="true" outlineLevel="0" collapsed="false">
      <c r="B144" s="564"/>
      <c r="C144" s="490" t="s">
        <v>44</v>
      </c>
      <c r="D144" s="57" t="n">
        <v>2127</v>
      </c>
      <c r="E144" s="168" t="n">
        <f aca="false">D144/$X144</f>
        <v>0.0199302861640524</v>
      </c>
      <c r="F144" s="60" t="n">
        <v>80518</v>
      </c>
      <c r="G144" s="168" t="n">
        <f aca="false">F144/$X144</f>
        <v>0.754464871347988</v>
      </c>
      <c r="H144" s="60" t="n">
        <v>12401</v>
      </c>
      <c r="I144" s="168" t="n">
        <f aca="false">H144/$X144</f>
        <v>0.116199096718577</v>
      </c>
      <c r="J144" s="60" t="n">
        <v>5783</v>
      </c>
      <c r="K144" s="168" t="n">
        <f aca="false">J144/$X144</f>
        <v>0.0541875152264763</v>
      </c>
      <c r="L144" s="60" t="n">
        <v>4730</v>
      </c>
      <c r="M144" s="168" t="n">
        <f aca="false">L144/$X144</f>
        <v>0.0443207586064729</v>
      </c>
      <c r="N144" s="60" t="n">
        <v>238</v>
      </c>
      <c r="O144" s="168" t="n">
        <f aca="false">N144/$X144</f>
        <v>0.00223009313918405</v>
      </c>
      <c r="P144" s="60" t="n">
        <v>0</v>
      </c>
      <c r="Q144" s="168" t="n">
        <f aca="false">P144/$X144</f>
        <v>0</v>
      </c>
      <c r="R144" s="60" t="n">
        <v>500</v>
      </c>
      <c r="S144" s="168" t="n">
        <f aca="false">R144/$X144</f>
        <v>0.00468506962013456</v>
      </c>
      <c r="T144" s="60" t="n">
        <v>0</v>
      </c>
      <c r="U144" s="168" t="n">
        <f aca="false">T144/$X144</f>
        <v>0</v>
      </c>
      <c r="V144" s="60" t="n">
        <v>425</v>
      </c>
      <c r="W144" s="571" t="n">
        <f aca="false">V144/$X144</f>
        <v>0.00398230917711437</v>
      </c>
      <c r="X144" s="634" t="n">
        <f aca="false">D144+F144+H144+J144+L144+N144+P144+R144+T144+V144</f>
        <v>106722</v>
      </c>
      <c r="Y144" s="167" t="n">
        <v>480</v>
      </c>
      <c r="Z144" s="584" t="n">
        <f aca="false">Y144/$AS144</f>
        <v>0.00676704449331754</v>
      </c>
      <c r="AA144" s="60" t="n">
        <v>52671</v>
      </c>
      <c r="AB144" s="584" t="n">
        <f aca="false">AA144/$AS144</f>
        <v>0.742556251057351</v>
      </c>
      <c r="AC144" s="60" t="n">
        <v>6382</v>
      </c>
      <c r="AD144" s="584" t="n">
        <f aca="false">AC144/$AS144</f>
        <v>0.0899734957424012</v>
      </c>
      <c r="AE144" s="60" t="n">
        <v>8389</v>
      </c>
      <c r="AF144" s="584" t="n">
        <f aca="false">AE144/$AS144</f>
        <v>0.118268200530085</v>
      </c>
      <c r="AG144" s="60" t="n">
        <v>2447</v>
      </c>
      <c r="AH144" s="584" t="n">
        <f aca="false">AG144/$AS144</f>
        <v>0.0344978289065584</v>
      </c>
      <c r="AI144" s="60" t="n">
        <v>270</v>
      </c>
      <c r="AJ144" s="584" t="n">
        <f aca="false">AI144/$AS144</f>
        <v>0.00380646252749112</v>
      </c>
      <c r="AK144" s="60" t="n">
        <v>0</v>
      </c>
      <c r="AL144" s="584" t="n">
        <f aca="false">AK144/$AS144</f>
        <v>0</v>
      </c>
      <c r="AM144" s="60" t="n">
        <v>293</v>
      </c>
      <c r="AN144" s="584" t="n">
        <f aca="false">AM144/$AS144</f>
        <v>0.00413071674279592</v>
      </c>
      <c r="AO144" s="60" t="n">
        <v>0</v>
      </c>
      <c r="AP144" s="584" t="n">
        <f aca="false">AO144/$AS144</f>
        <v>0</v>
      </c>
      <c r="AQ144" s="60" t="n">
        <v>0</v>
      </c>
      <c r="AR144" s="584" t="n">
        <f aca="false">AQ144/$AS144</f>
        <v>0</v>
      </c>
      <c r="AS144" s="634" t="n">
        <f aca="false">Y144+AA144+AC144+AE144+AG144+AI144+AK144+AM144+AO144+AQ144</f>
        <v>70932</v>
      </c>
      <c r="AT144" s="635" t="n">
        <v>24405</v>
      </c>
      <c r="AU144" s="636" t="n">
        <v>529</v>
      </c>
      <c r="AV144" s="637" t="n">
        <f aca="false">AU144/$BD144</f>
        <v>0.181599725369035</v>
      </c>
      <c r="AW144" s="305" t="n">
        <v>132</v>
      </c>
      <c r="AX144" s="637" t="n">
        <f aca="false">AW144/$BD144</f>
        <v>0.0453141091658084</v>
      </c>
      <c r="AY144" s="305" t="n">
        <v>881</v>
      </c>
      <c r="AZ144" s="637" t="n">
        <f aca="false">AY144/$BD144</f>
        <v>0.302437349811191</v>
      </c>
      <c r="BA144" s="305" t="n">
        <v>1371</v>
      </c>
      <c r="BB144" s="638" t="n">
        <f aca="false">BA144/$BD144</f>
        <v>0.470648815653965</v>
      </c>
      <c r="BC144" s="639" t="n">
        <v>0</v>
      </c>
      <c r="BD144" s="640" t="n">
        <f aca="false">AU144+AW144+AY144+BA144</f>
        <v>2913</v>
      </c>
      <c r="BE144" s="641" t="n">
        <v>0</v>
      </c>
      <c r="BF144" s="637" t="n">
        <f aca="false">BE144/$BP144</f>
        <v>0</v>
      </c>
      <c r="BG144" s="305" t="n">
        <v>0</v>
      </c>
      <c r="BH144" s="637" t="n">
        <f aca="false">BG144/$BP144</f>
        <v>0</v>
      </c>
      <c r="BI144" s="305" t="n">
        <v>0</v>
      </c>
      <c r="BJ144" s="639" t="n">
        <v>0</v>
      </c>
      <c r="BK144" s="642" t="n">
        <f aca="false">(BI144+BC144+BJ144)/$BP144</f>
        <v>0</v>
      </c>
      <c r="BL144" s="639" t="n">
        <v>0</v>
      </c>
      <c r="BM144" s="642" t="n">
        <f aca="false">BL144/BP144</f>
        <v>0</v>
      </c>
      <c r="BN144" s="639" t="n">
        <v>23834</v>
      </c>
      <c r="BO144" s="642" t="n">
        <f aca="false">(BN144)/$BP144</f>
        <v>1</v>
      </c>
      <c r="BP144" s="640" t="n">
        <f aca="false">BE144+BG144+BI144+BC144+BJ144+BN144+BL144</f>
        <v>23834</v>
      </c>
    </row>
    <row r="145" customFormat="false" ht="15" hidden="false" customHeight="true" outlineLevel="0" collapsed="false">
      <c r="B145" s="564"/>
      <c r="C145" s="490" t="s">
        <v>45</v>
      </c>
      <c r="D145" s="57" t="n">
        <v>2564</v>
      </c>
      <c r="E145" s="168" t="n">
        <f aca="false">D145/$X145</f>
        <v>0.0203400049184099</v>
      </c>
      <c r="F145" s="60" t="n">
        <v>94738</v>
      </c>
      <c r="G145" s="168" t="n">
        <f aca="false">F145/$X145</f>
        <v>0.751548902480624</v>
      </c>
      <c r="H145" s="60" t="n">
        <v>14671</v>
      </c>
      <c r="I145" s="168" t="n">
        <f aca="false">H145/$X145</f>
        <v>0.116383858095941</v>
      </c>
      <c r="J145" s="60" t="n">
        <v>6692</v>
      </c>
      <c r="K145" s="168" t="n">
        <f aca="false">J145/$X145</f>
        <v>0.0530870955202805</v>
      </c>
      <c r="L145" s="60" t="n">
        <v>5678</v>
      </c>
      <c r="M145" s="168" t="n">
        <f aca="false">L145/$X145</f>
        <v>0.045043115416042</v>
      </c>
      <c r="N145" s="60" t="n">
        <v>364</v>
      </c>
      <c r="O145" s="168" t="n">
        <f aca="false">N145/$X145</f>
        <v>0.00288758260152153</v>
      </c>
      <c r="P145" s="60" t="n">
        <v>0</v>
      </c>
      <c r="Q145" s="168" t="n">
        <f aca="false">P145/$X145</f>
        <v>0</v>
      </c>
      <c r="R145" s="60" t="n">
        <v>874</v>
      </c>
      <c r="S145" s="168" t="n">
        <f aca="false">R145/$X145</f>
        <v>0.00693337141134566</v>
      </c>
      <c r="T145" s="60" t="n">
        <v>0</v>
      </c>
      <c r="U145" s="168" t="n">
        <f aca="false">T145/$X145</f>
        <v>0</v>
      </c>
      <c r="V145" s="60" t="n">
        <v>476</v>
      </c>
      <c r="W145" s="571" t="n">
        <f aca="false">V145/$X145</f>
        <v>0.00377606955583585</v>
      </c>
      <c r="X145" s="634" t="n">
        <f aca="false">D145+F145+H145+J145+L145+N145+P145+R145+T145+V145</f>
        <v>126057</v>
      </c>
      <c r="Y145" s="167" t="n">
        <v>615</v>
      </c>
      <c r="Z145" s="584" t="n">
        <f aca="false">Y145/$AS145</f>
        <v>0.00770744300878523</v>
      </c>
      <c r="AA145" s="60" t="n">
        <v>58638</v>
      </c>
      <c r="AB145" s="584" t="n">
        <f aca="false">AA145/$AS145</f>
        <v>0.734876492925445</v>
      </c>
      <c r="AC145" s="60" t="n">
        <v>7698</v>
      </c>
      <c r="AD145" s="584" t="n">
        <f aca="false">AC145/$AS145</f>
        <v>0.0964746281002093</v>
      </c>
      <c r="AE145" s="60" t="n">
        <v>8930</v>
      </c>
      <c r="AF145" s="584" t="n">
        <f aca="false">AE145/$AS145</f>
        <v>0.111914578973093</v>
      </c>
      <c r="AG145" s="60" t="n">
        <v>3178</v>
      </c>
      <c r="AH145" s="584" t="n">
        <f aca="false">AG145/$AS145</f>
        <v>0.039828055092552</v>
      </c>
      <c r="AI145" s="60" t="n">
        <v>360</v>
      </c>
      <c r="AJ145" s="584" t="n">
        <f aca="false">AI145/$AS145</f>
        <v>0.00451167395636209</v>
      </c>
      <c r="AK145" s="60" t="n">
        <v>0</v>
      </c>
      <c r="AL145" s="584" t="n">
        <f aca="false">AK145/$AS145</f>
        <v>0</v>
      </c>
      <c r="AM145" s="60" t="n">
        <v>374</v>
      </c>
      <c r="AN145" s="584" t="n">
        <f aca="false">AM145/$AS145</f>
        <v>0.00468712794355395</v>
      </c>
      <c r="AO145" s="60" t="n">
        <v>0</v>
      </c>
      <c r="AP145" s="584" t="n">
        <f aca="false">AO145/$AS145</f>
        <v>0</v>
      </c>
      <c r="AQ145" s="60" t="n">
        <v>0</v>
      </c>
      <c r="AR145" s="584" t="n">
        <f aca="false">AQ145/$AS145</f>
        <v>0</v>
      </c>
      <c r="AS145" s="634" t="n">
        <f aca="false">Y145+AA145+AC145+AE145+AG145+AI145+AK145+AM145+AO145+AQ145</f>
        <v>79793</v>
      </c>
      <c r="AT145" s="635" t="n">
        <v>29563</v>
      </c>
      <c r="AU145" s="636" t="n">
        <v>638</v>
      </c>
      <c r="AV145" s="637" t="n">
        <f aca="false">AU145/$BD145</f>
        <v>0.194452910697958</v>
      </c>
      <c r="AW145" s="305" t="n">
        <v>30</v>
      </c>
      <c r="AX145" s="637" t="n">
        <f aca="false">AW145/$BD145</f>
        <v>0.00914355379457482</v>
      </c>
      <c r="AY145" s="305" t="n">
        <v>956</v>
      </c>
      <c r="AZ145" s="637" t="n">
        <f aca="false">AY145/$BD145</f>
        <v>0.291374580920451</v>
      </c>
      <c r="BA145" s="305" t="n">
        <v>1657</v>
      </c>
      <c r="BB145" s="638" t="n">
        <f aca="false">BA145/$BD145</f>
        <v>0.505028954587016</v>
      </c>
      <c r="BC145" s="639" t="n">
        <v>0</v>
      </c>
      <c r="BD145" s="640" t="n">
        <f aca="false">AU145+AW145+AY145+BA145</f>
        <v>3281</v>
      </c>
      <c r="BE145" s="641" t="n">
        <v>0</v>
      </c>
      <c r="BF145" s="637" t="n">
        <f aca="false">BE145/$BP145</f>
        <v>0</v>
      </c>
      <c r="BG145" s="305" t="n">
        <v>0</v>
      </c>
      <c r="BH145" s="637" t="n">
        <f aca="false">BG145/$BP145</f>
        <v>0</v>
      </c>
      <c r="BI145" s="305" t="n">
        <v>0</v>
      </c>
      <c r="BJ145" s="639" t="n">
        <v>0</v>
      </c>
      <c r="BK145" s="642" t="n">
        <f aca="false">(BI145+BC145+BJ145)/$BP145</f>
        <v>0</v>
      </c>
      <c r="BL145" s="639" t="n">
        <v>0</v>
      </c>
      <c r="BM145" s="642" t="n">
        <f aca="false">BL145/BP145</f>
        <v>0</v>
      </c>
      <c r="BN145" s="639" t="n">
        <v>29837</v>
      </c>
      <c r="BO145" s="642" t="n">
        <f aca="false">(BN145)/$BP145</f>
        <v>1</v>
      </c>
      <c r="BP145" s="640" t="n">
        <f aca="false">BE145+BG145+BI145+BC145+BJ145+BN145+BL145</f>
        <v>29837</v>
      </c>
    </row>
    <row r="146" customFormat="false" ht="15" hidden="false" customHeight="true" outlineLevel="0" collapsed="false">
      <c r="B146" s="564"/>
      <c r="C146" s="490" t="s">
        <v>46</v>
      </c>
      <c r="D146" s="57" t="n">
        <v>2431</v>
      </c>
      <c r="E146" s="168" t="n">
        <f aca="false">D146/$X146</f>
        <v>0.021240345297592</v>
      </c>
      <c r="F146" s="60" t="n">
        <v>85964</v>
      </c>
      <c r="G146" s="168" t="n">
        <f aca="false">F146/$X146</f>
        <v>0.751092160905882</v>
      </c>
      <c r="H146" s="60" t="n">
        <v>13769</v>
      </c>
      <c r="I146" s="168" t="n">
        <f aca="false">H146/$X146</f>
        <v>0.120303708104708</v>
      </c>
      <c r="J146" s="60" t="n">
        <v>5619</v>
      </c>
      <c r="K146" s="168" t="n">
        <f aca="false">J146/$X146</f>
        <v>0.049094817041205</v>
      </c>
      <c r="L146" s="60" t="n">
        <v>5270</v>
      </c>
      <c r="M146" s="168" t="n">
        <f aca="false">L146/$X146</f>
        <v>0.0460455037919827</v>
      </c>
      <c r="N146" s="60" t="n">
        <v>270</v>
      </c>
      <c r="O146" s="168" t="n">
        <f aca="false">N146/$X146</f>
        <v>0.00235906755670499</v>
      </c>
      <c r="P146" s="60" t="n">
        <v>0</v>
      </c>
      <c r="Q146" s="168" t="n">
        <f aca="false">P146/$X146</f>
        <v>0</v>
      </c>
      <c r="R146" s="60" t="n">
        <v>679</v>
      </c>
      <c r="S146" s="168" t="n">
        <f aca="false">R146/$X146</f>
        <v>0.00593261804075071</v>
      </c>
      <c r="T146" s="60" t="n">
        <v>0</v>
      </c>
      <c r="U146" s="168" t="n">
        <f aca="false">T146/$X146</f>
        <v>0</v>
      </c>
      <c r="V146" s="60" t="n">
        <v>450</v>
      </c>
      <c r="W146" s="571" t="n">
        <f aca="false">V146/$X146</f>
        <v>0.00393177926117499</v>
      </c>
      <c r="X146" s="634" t="n">
        <f aca="false">D146+F146+H146+J146+L146+N146+P146+R146+T146+V146</f>
        <v>114452</v>
      </c>
      <c r="Y146" s="167" t="n">
        <v>420</v>
      </c>
      <c r="Z146" s="584" t="n">
        <f aca="false">Y146/$AS146</f>
        <v>0.00889679715302491</v>
      </c>
      <c r="AA146" s="60" t="n">
        <v>37220</v>
      </c>
      <c r="AB146" s="584" t="n">
        <f aca="false">AA146/$AS146</f>
        <v>0.788425690560922</v>
      </c>
      <c r="AC146" s="60" t="n">
        <v>4184</v>
      </c>
      <c r="AD146" s="584" t="n">
        <f aca="false">AC146/$AS146</f>
        <v>0.0886290459244196</v>
      </c>
      <c r="AE146" s="60" t="n">
        <v>3456</v>
      </c>
      <c r="AF146" s="584" t="n">
        <f aca="false">AE146/$AS146</f>
        <v>0.0732079308591764</v>
      </c>
      <c r="AG146" s="60" t="n">
        <v>1683</v>
      </c>
      <c r="AH146" s="584" t="n">
        <f aca="false">AG146/$AS146</f>
        <v>0.0356507371631927</v>
      </c>
      <c r="AI146" s="60" t="n">
        <v>96</v>
      </c>
      <c r="AJ146" s="584" t="n">
        <f aca="false">AI146/$AS146</f>
        <v>0.00203355363497712</v>
      </c>
      <c r="AK146" s="60" t="n">
        <v>0</v>
      </c>
      <c r="AL146" s="584" t="n">
        <f aca="false">AK146/$AS146</f>
        <v>0</v>
      </c>
      <c r="AM146" s="60" t="n">
        <v>149</v>
      </c>
      <c r="AN146" s="584" t="n">
        <f aca="false">AM146/$AS146</f>
        <v>0.00315624470428741</v>
      </c>
      <c r="AO146" s="60" t="n">
        <v>0</v>
      </c>
      <c r="AP146" s="584" t="n">
        <f aca="false">AO146/$AS146</f>
        <v>0</v>
      </c>
      <c r="AQ146" s="60" t="n">
        <v>0</v>
      </c>
      <c r="AR146" s="584" t="n">
        <f aca="false">AQ146/$AS146</f>
        <v>0</v>
      </c>
      <c r="AS146" s="634" t="n">
        <f aca="false">Y146+AA146+AC146+AE146+AG146+AI146+AK146+AM146+AO146+AQ146</f>
        <v>47208</v>
      </c>
      <c r="AT146" s="635" t="n">
        <v>28672</v>
      </c>
      <c r="AU146" s="636" t="n">
        <v>584</v>
      </c>
      <c r="AV146" s="637" t="n">
        <f aca="false">AU146/$BD146</f>
        <v>0.21880854252529</v>
      </c>
      <c r="AW146" s="305" t="n">
        <v>18</v>
      </c>
      <c r="AX146" s="637" t="n">
        <f aca="false">AW146/$BD146</f>
        <v>0.00674409891345073</v>
      </c>
      <c r="AY146" s="305" t="n">
        <v>714</v>
      </c>
      <c r="AZ146" s="637" t="n">
        <f aca="false">AY146/$BD146</f>
        <v>0.267515923566879</v>
      </c>
      <c r="BA146" s="305" t="n">
        <v>1353</v>
      </c>
      <c r="BB146" s="638" t="n">
        <f aca="false">BA146/$BD146</f>
        <v>0.50693143499438</v>
      </c>
      <c r="BC146" s="639" t="n">
        <v>0</v>
      </c>
      <c r="BD146" s="640" t="n">
        <f aca="false">AU146+AW146+AY146+BA146</f>
        <v>2669</v>
      </c>
      <c r="BE146" s="641" t="n">
        <v>0</v>
      </c>
      <c r="BF146" s="637" t="n">
        <f aca="false">BE146/$BP146</f>
        <v>0</v>
      </c>
      <c r="BG146" s="305" t="n">
        <v>0</v>
      </c>
      <c r="BH146" s="637" t="n">
        <f aca="false">BG146/$BP146</f>
        <v>0</v>
      </c>
      <c r="BI146" s="305" t="n">
        <v>0</v>
      </c>
      <c r="BJ146" s="639" t="n">
        <v>0</v>
      </c>
      <c r="BK146" s="642" t="n">
        <f aca="false">(BI146+BC146+BJ146)/$BP146</f>
        <v>0</v>
      </c>
      <c r="BL146" s="639" t="n">
        <v>0</v>
      </c>
      <c r="BM146" s="642" t="n">
        <f aca="false">BL146/BP146</f>
        <v>0</v>
      </c>
      <c r="BN146" s="639" t="n">
        <v>25344</v>
      </c>
      <c r="BO146" s="642" t="n">
        <f aca="false">(BN146)/$BP146</f>
        <v>1</v>
      </c>
      <c r="BP146" s="640" t="n">
        <f aca="false">BE146+BG146+BI146+BC146+BJ146+BN146+BL146</f>
        <v>25344</v>
      </c>
    </row>
    <row r="147" customFormat="false" ht="15" hidden="false" customHeight="true" outlineLevel="0" collapsed="false">
      <c r="B147" s="564"/>
      <c r="C147" s="490" t="s">
        <v>47</v>
      </c>
      <c r="D147" s="57" t="n">
        <v>2276</v>
      </c>
      <c r="E147" s="168" t="n">
        <f aca="false">D147/$X147</f>
        <v>0.0215701884074453</v>
      </c>
      <c r="F147" s="60" t="n">
        <v>79215</v>
      </c>
      <c r="G147" s="168" t="n">
        <f aca="false">F147/$X147</f>
        <v>0.750739224383032</v>
      </c>
      <c r="H147" s="60" t="n">
        <v>14406</v>
      </c>
      <c r="I147" s="168" t="n">
        <f aca="false">H147/$X147</f>
        <v>0.136529057204595</v>
      </c>
      <c r="J147" s="60" t="n">
        <v>4767</v>
      </c>
      <c r="K147" s="168" t="n">
        <f aca="false">J147/$X147</f>
        <v>0.0451779824860685</v>
      </c>
      <c r="L147" s="60" t="n">
        <v>3793</v>
      </c>
      <c r="M147" s="168" t="n">
        <f aca="false">L147/$X147</f>
        <v>0.0359471549338489</v>
      </c>
      <c r="N147" s="60" t="n">
        <v>190</v>
      </c>
      <c r="O147" s="168" t="n">
        <f aca="false">N147/$X147</f>
        <v>0.00180067477918041</v>
      </c>
      <c r="P147" s="60" t="n">
        <v>0</v>
      </c>
      <c r="Q147" s="168" t="n">
        <f aca="false">P147/$X147</f>
        <v>0</v>
      </c>
      <c r="R147" s="60" t="n">
        <v>478</v>
      </c>
      <c r="S147" s="168" t="n">
        <f aca="false">R147/$X147</f>
        <v>0.00453011865499071</v>
      </c>
      <c r="T147" s="60" t="n">
        <v>0</v>
      </c>
      <c r="U147" s="168" t="n">
        <f aca="false">T147/$X147</f>
        <v>0</v>
      </c>
      <c r="V147" s="60" t="n">
        <v>391</v>
      </c>
      <c r="W147" s="571" t="n">
        <f aca="false">V147/$X147</f>
        <v>0.00370559915083968</v>
      </c>
      <c r="X147" s="634" t="n">
        <f aca="false">D147+F147+H147+J147+L147+N147+P147+R147+T147+V147</f>
        <v>105516</v>
      </c>
      <c r="Y147" s="167" t="n">
        <v>239</v>
      </c>
      <c r="Z147" s="584" t="n">
        <f aca="false">Y147/$AS147</f>
        <v>0.007003663003663</v>
      </c>
      <c r="AA147" s="60" t="n">
        <v>28359</v>
      </c>
      <c r="AB147" s="584" t="n">
        <f aca="false">AA147/$AS147</f>
        <v>0.831032967032967</v>
      </c>
      <c r="AC147" s="60" t="n">
        <v>3255</v>
      </c>
      <c r="AD147" s="584" t="n">
        <f aca="false">AC147/$AS147</f>
        <v>0.0953846153846154</v>
      </c>
      <c r="AE147" s="60" t="n">
        <v>1557</v>
      </c>
      <c r="AF147" s="584" t="n">
        <f aca="false">AE147/$AS147</f>
        <v>0.0456263736263736</v>
      </c>
      <c r="AG147" s="60" t="n">
        <v>513</v>
      </c>
      <c r="AH147" s="584" t="n">
        <f aca="false">AG147/$AS147</f>
        <v>0.015032967032967</v>
      </c>
      <c r="AI147" s="60" t="n">
        <v>98</v>
      </c>
      <c r="AJ147" s="584" t="n">
        <f aca="false">AI147/$AS147</f>
        <v>0.00287179487179487</v>
      </c>
      <c r="AK147" s="60" t="n">
        <v>18</v>
      </c>
      <c r="AL147" s="584" t="n">
        <f aca="false">AK147/$AS147</f>
        <v>0.000527472527472527</v>
      </c>
      <c r="AM147" s="60" t="n">
        <v>86</v>
      </c>
      <c r="AN147" s="584" t="n">
        <f aca="false">AM147/$AS147</f>
        <v>0.00252014652014652</v>
      </c>
      <c r="AO147" s="60" t="n">
        <v>0</v>
      </c>
      <c r="AP147" s="584" t="n">
        <f aca="false">AO147/$AS147</f>
        <v>0</v>
      </c>
      <c r="AQ147" s="60" t="n">
        <v>0</v>
      </c>
      <c r="AR147" s="584" t="n">
        <f aca="false">AQ147/$AS147</f>
        <v>0</v>
      </c>
      <c r="AS147" s="634" t="n">
        <f aca="false">Y147+AA147+AC147+AE147+AG147+AI147+AK147+AM147+AO147+AQ147</f>
        <v>34125</v>
      </c>
      <c r="AT147" s="635" t="n">
        <v>28077</v>
      </c>
      <c r="AU147" s="636" t="n">
        <v>561</v>
      </c>
      <c r="AV147" s="637" t="n">
        <f aca="false">AU147/$BD147</f>
        <v>0.24812030075188</v>
      </c>
      <c r="AW147" s="305" t="n">
        <v>8</v>
      </c>
      <c r="AX147" s="637" t="n">
        <f aca="false">AW147/$BD147</f>
        <v>0.00353825740822645</v>
      </c>
      <c r="AY147" s="305" t="n">
        <v>654</v>
      </c>
      <c r="AZ147" s="637" t="n">
        <f aca="false">AY147/$BD147</f>
        <v>0.289252543122512</v>
      </c>
      <c r="BA147" s="305" t="n">
        <v>1038</v>
      </c>
      <c r="BB147" s="638" t="n">
        <f aca="false">BA147/$BD147</f>
        <v>0.459088898717382</v>
      </c>
      <c r="BC147" s="639" t="n">
        <v>140</v>
      </c>
      <c r="BD147" s="640" t="n">
        <f aca="false">AU147+AW147+AY147+BA147</f>
        <v>2261</v>
      </c>
      <c r="BE147" s="641" t="n">
        <v>0</v>
      </c>
      <c r="BF147" s="637" t="n">
        <f aca="false">BE147/$BP147</f>
        <v>0</v>
      </c>
      <c r="BG147" s="305" t="n">
        <v>0</v>
      </c>
      <c r="BH147" s="637" t="n">
        <f aca="false">BG147/$BP147</f>
        <v>0</v>
      </c>
      <c r="BI147" s="305" t="n">
        <v>0</v>
      </c>
      <c r="BJ147" s="639" t="n">
        <v>0</v>
      </c>
      <c r="BK147" s="642" t="n">
        <f aca="false">(BI147+BC147+BJ147)/$BP147</f>
        <v>0.00649501275806077</v>
      </c>
      <c r="BL147" s="639" t="n">
        <v>0</v>
      </c>
      <c r="BM147" s="642" t="n">
        <f aca="false">BL147/BP147</f>
        <v>0</v>
      </c>
      <c r="BN147" s="639" t="n">
        <v>21415</v>
      </c>
      <c r="BO147" s="642" t="n">
        <f aca="false">(BN147)/$BP147</f>
        <v>0.993504987241939</v>
      </c>
      <c r="BP147" s="640" t="n">
        <f aca="false">BE147+BG147+BI147+BC147+BJ147+BN147+BL147</f>
        <v>21555</v>
      </c>
    </row>
    <row r="148" customFormat="false" ht="15" hidden="false" customHeight="true" outlineLevel="0" collapsed="false">
      <c r="B148" s="564"/>
      <c r="C148" s="490" t="s">
        <v>48</v>
      </c>
      <c r="D148" s="57" t="n">
        <v>1440</v>
      </c>
      <c r="E148" s="168" t="n">
        <f aca="false">D148/$X148</f>
        <v>0.0200202983580575</v>
      </c>
      <c r="F148" s="60" t="n">
        <v>53440</v>
      </c>
      <c r="G148" s="168" t="n">
        <f aca="false">F148/$X148</f>
        <v>0.742975516843466</v>
      </c>
      <c r="H148" s="60" t="n">
        <v>10370</v>
      </c>
      <c r="I148" s="168" t="n">
        <f aca="false">H148/$X148</f>
        <v>0.144173954147956</v>
      </c>
      <c r="J148" s="60" t="n">
        <v>3026</v>
      </c>
      <c r="K148" s="168" t="n">
        <f aca="false">J148/$X148</f>
        <v>0.0420704325218625</v>
      </c>
      <c r="L148" s="60" t="n">
        <v>2676</v>
      </c>
      <c r="M148" s="168" t="n">
        <f aca="false">L148/$X148</f>
        <v>0.0372043877820568</v>
      </c>
      <c r="N148" s="60" t="n">
        <v>94</v>
      </c>
      <c r="O148" s="168" t="n">
        <f aca="false">N148/$X148</f>
        <v>0.00130688058726209</v>
      </c>
      <c r="P148" s="60" t="n">
        <v>0</v>
      </c>
      <c r="Q148" s="168" t="n">
        <f aca="false">P148/$X148</f>
        <v>0</v>
      </c>
      <c r="R148" s="60" t="n">
        <v>411</v>
      </c>
      <c r="S148" s="168" t="n">
        <f aca="false">R148/$X148</f>
        <v>0.0057141268230289</v>
      </c>
      <c r="T148" s="60" t="n">
        <v>0</v>
      </c>
      <c r="U148" s="168" t="n">
        <f aca="false">T148/$X148</f>
        <v>0</v>
      </c>
      <c r="V148" s="60" t="n">
        <v>470</v>
      </c>
      <c r="W148" s="571" t="n">
        <f aca="false">V148/$X148</f>
        <v>0.00653440293631043</v>
      </c>
      <c r="X148" s="634" t="n">
        <f aca="false">D148+F148+H148+J148+L148+N148+P148+R148+T148+V148</f>
        <v>71927</v>
      </c>
      <c r="Y148" s="167" t="n">
        <v>180</v>
      </c>
      <c r="Z148" s="584" t="n">
        <f aca="false">Y148/$AS148</f>
        <v>0.0078003120124805</v>
      </c>
      <c r="AA148" s="60" t="n">
        <v>18952</v>
      </c>
      <c r="AB148" s="584" t="n">
        <f aca="false">AA148/$AS148</f>
        <v>0.821286184780725</v>
      </c>
      <c r="AC148" s="60" t="n">
        <v>1979</v>
      </c>
      <c r="AD148" s="584" t="n">
        <f aca="false">AC148/$AS148</f>
        <v>0.0857600970705495</v>
      </c>
      <c r="AE148" s="60" t="n">
        <v>1237</v>
      </c>
      <c r="AF148" s="584" t="n">
        <f aca="false">AE148/$AS148</f>
        <v>0.0536054775524354</v>
      </c>
      <c r="AG148" s="60" t="n">
        <v>557</v>
      </c>
      <c r="AH148" s="584" t="n">
        <f aca="false">AG148/$AS148</f>
        <v>0.0241376321719535</v>
      </c>
      <c r="AI148" s="60" t="n">
        <v>97</v>
      </c>
      <c r="AJ148" s="584" t="n">
        <f aca="false">AI148/$AS148</f>
        <v>0.00420350147339227</v>
      </c>
      <c r="AK148" s="60" t="n">
        <v>17</v>
      </c>
      <c r="AL148" s="584" t="n">
        <f aca="false">AK148/$AS148</f>
        <v>0.000736696134512047</v>
      </c>
      <c r="AM148" s="60" t="n">
        <v>57</v>
      </c>
      <c r="AN148" s="584" t="n">
        <f aca="false">AM148/$AS148</f>
        <v>0.00247009880395216</v>
      </c>
      <c r="AO148" s="60" t="n">
        <v>0</v>
      </c>
      <c r="AP148" s="584" t="n">
        <f aca="false">AO148/$AS148</f>
        <v>0</v>
      </c>
      <c r="AQ148" s="60" t="n">
        <v>0</v>
      </c>
      <c r="AR148" s="584" t="n">
        <f aca="false">AQ148/$AS148</f>
        <v>0</v>
      </c>
      <c r="AS148" s="634" t="n">
        <f aca="false">Y148+AA148+AC148+AE148+AG148+AI148+AK148+AM148+AO148+AQ148</f>
        <v>23076</v>
      </c>
      <c r="AT148" s="635" t="n">
        <v>20205</v>
      </c>
      <c r="AU148" s="636" t="n">
        <v>309</v>
      </c>
      <c r="AV148" s="637" t="n">
        <f aca="false">AU148/$BD148</f>
        <v>0.504901960784314</v>
      </c>
      <c r="AW148" s="305" t="n">
        <v>8</v>
      </c>
      <c r="AX148" s="637" t="n">
        <f aca="false">AW148/$BD148</f>
        <v>0.0130718954248366</v>
      </c>
      <c r="AY148" s="305" t="n">
        <v>295</v>
      </c>
      <c r="AZ148" s="637" t="n">
        <f aca="false">AY148/$BD148</f>
        <v>0.48202614379085</v>
      </c>
      <c r="BA148" s="305" t="n">
        <v>0</v>
      </c>
      <c r="BB148" s="638" t="n">
        <f aca="false">BA148/$BD148</f>
        <v>0</v>
      </c>
      <c r="BC148" s="639" t="n">
        <v>0</v>
      </c>
      <c r="BD148" s="640" t="n">
        <f aca="false">AU148+AW148+AY148+BA148</f>
        <v>612</v>
      </c>
      <c r="BE148" s="641" t="n">
        <v>0</v>
      </c>
      <c r="BF148" s="637" t="n">
        <f aca="false">BE148/$BP148</f>
        <v>0</v>
      </c>
      <c r="BG148" s="305" t="n">
        <v>0</v>
      </c>
      <c r="BH148" s="637" t="n">
        <f aca="false">BG148/$BP148</f>
        <v>0</v>
      </c>
      <c r="BI148" s="305" t="n">
        <v>0</v>
      </c>
      <c r="BJ148" s="639" t="n">
        <v>0</v>
      </c>
      <c r="BK148" s="642" t="n">
        <f aca="false">(BI148+BC148+BJ148)/$BP148</f>
        <v>0</v>
      </c>
      <c r="BL148" s="639" t="n">
        <v>0</v>
      </c>
      <c r="BM148" s="642" t="n">
        <f aca="false">BL148/BP148</f>
        <v>0</v>
      </c>
      <c r="BN148" s="639" t="n">
        <v>17627</v>
      </c>
      <c r="BO148" s="642" t="n">
        <f aca="false">(BN148)/$BP148</f>
        <v>1</v>
      </c>
      <c r="BP148" s="640" t="n">
        <f aca="false">BE148+BG148+BI148+BC148+BJ148+BN148+BL148</f>
        <v>17627</v>
      </c>
    </row>
    <row r="149" customFormat="false" ht="15" hidden="false" customHeight="true" outlineLevel="0" collapsed="false">
      <c r="B149" s="564"/>
      <c r="C149" s="490" t="s">
        <v>49</v>
      </c>
      <c r="D149" s="57" t="n">
        <v>2083</v>
      </c>
      <c r="E149" s="168" t="n">
        <f aca="false">D149/$X149</f>
        <v>0.0195973280647286</v>
      </c>
      <c r="F149" s="60" t="n">
        <v>79206</v>
      </c>
      <c r="G149" s="168" t="n">
        <f aca="false">F149/$X149</f>
        <v>0.745187694044595</v>
      </c>
      <c r="H149" s="60" t="n">
        <v>13980</v>
      </c>
      <c r="I149" s="168" t="n">
        <f aca="false">H149/$X149</f>
        <v>0.131526954558284</v>
      </c>
      <c r="J149" s="60" t="n">
        <v>5422</v>
      </c>
      <c r="K149" s="168" t="n">
        <f aca="false">J149/$X149</f>
        <v>0.0510113839495719</v>
      </c>
      <c r="L149" s="60" t="n">
        <v>4440</v>
      </c>
      <c r="M149" s="168" t="n">
        <f aca="false">L149/$X149</f>
        <v>0.0417725091730172</v>
      </c>
      <c r="N149" s="60" t="n">
        <v>201</v>
      </c>
      <c r="O149" s="168" t="n">
        <f aca="false">N149/$X149</f>
        <v>0.00189105278012983</v>
      </c>
      <c r="P149" s="60" t="n">
        <v>0</v>
      </c>
      <c r="Q149" s="168" t="n">
        <f aca="false">P149/$X149</f>
        <v>0</v>
      </c>
      <c r="R149" s="60" t="n">
        <v>511</v>
      </c>
      <c r="S149" s="168" t="n">
        <f aca="false">R149/$X149</f>
        <v>0.00480760184401167</v>
      </c>
      <c r="T149" s="60" t="n">
        <v>0</v>
      </c>
      <c r="U149" s="168" t="n">
        <f aca="false">T149/$X149</f>
        <v>0</v>
      </c>
      <c r="V149" s="60" t="n">
        <v>447</v>
      </c>
      <c r="W149" s="571" t="n">
        <f aca="false">V149/$X149</f>
        <v>0.00420547558566187</v>
      </c>
      <c r="X149" s="634" t="n">
        <f aca="false">D149+F149+H149+J149+L149+N149+P149+R149+T149+V149</f>
        <v>106290</v>
      </c>
      <c r="Y149" s="167" t="n">
        <v>418</v>
      </c>
      <c r="Z149" s="584" t="n">
        <f aca="false">Y149/$AS149</f>
        <v>0.00599541021227768</v>
      </c>
      <c r="AA149" s="60" t="n">
        <v>50354</v>
      </c>
      <c r="AB149" s="584" t="n">
        <f aca="false">AA149/$AS149</f>
        <v>0.722231784279977</v>
      </c>
      <c r="AC149" s="60" t="n">
        <v>6789</v>
      </c>
      <c r="AD149" s="584" t="n">
        <f aca="false">AC149/$AS149</f>
        <v>0.0973752151462995</v>
      </c>
      <c r="AE149" s="60" t="n">
        <v>8888</v>
      </c>
      <c r="AF149" s="584" t="n">
        <f aca="false">AE149/$AS149</f>
        <v>0.127481353987378</v>
      </c>
      <c r="AG149" s="60" t="n">
        <v>2678</v>
      </c>
      <c r="AH149" s="584" t="n">
        <f aca="false">AG149/$AS149</f>
        <v>0.0384107860011474</v>
      </c>
      <c r="AI149" s="60" t="n">
        <v>351</v>
      </c>
      <c r="AJ149" s="584" t="n">
        <f aca="false">AI149/$AS149</f>
        <v>0.00503442340791738</v>
      </c>
      <c r="AK149" s="60" t="n">
        <v>15</v>
      </c>
      <c r="AL149" s="584" t="n">
        <f aca="false">AK149/$AS149</f>
        <v>0.000215146299483649</v>
      </c>
      <c r="AM149" s="60" t="n">
        <v>227</v>
      </c>
      <c r="AN149" s="584" t="n">
        <f aca="false">AM149/$AS149</f>
        <v>0.00325588066551922</v>
      </c>
      <c r="AO149" s="60" t="n">
        <v>0</v>
      </c>
      <c r="AP149" s="584" t="n">
        <f aca="false">AO149/$AS149</f>
        <v>0</v>
      </c>
      <c r="AQ149" s="60" t="n">
        <v>0</v>
      </c>
      <c r="AR149" s="584" t="n">
        <f aca="false">AQ149/$AS149</f>
        <v>0</v>
      </c>
      <c r="AS149" s="634" t="n">
        <f aca="false">Y149+AA149+AC149+AE149+AG149+AI149+AK149+AM149+AO149+AQ149</f>
        <v>69720</v>
      </c>
      <c r="AT149" s="635" t="n">
        <v>28129</v>
      </c>
      <c r="AU149" s="636" t="n">
        <v>594</v>
      </c>
      <c r="AV149" s="637" t="n">
        <f aca="false">AU149/$BD149</f>
        <v>0.239612747075434</v>
      </c>
      <c r="AW149" s="305" t="n">
        <v>4</v>
      </c>
      <c r="AX149" s="637" t="n">
        <f aca="false">AW149/$BD149</f>
        <v>0.00161355385235982</v>
      </c>
      <c r="AY149" s="305" t="n">
        <v>602</v>
      </c>
      <c r="AZ149" s="637" t="n">
        <f aca="false">AY149/$BD149</f>
        <v>0.242839854780153</v>
      </c>
      <c r="BA149" s="305" t="n">
        <v>1279</v>
      </c>
      <c r="BB149" s="638" t="n">
        <f aca="false">BA149/$BD149</f>
        <v>0.515933844292053</v>
      </c>
      <c r="BC149" s="639" t="n">
        <v>0</v>
      </c>
      <c r="BD149" s="640" t="n">
        <f aca="false">AU149+AW149+AY149+BA149</f>
        <v>2479</v>
      </c>
      <c r="BE149" s="641" t="n">
        <v>0</v>
      </c>
      <c r="BF149" s="637" t="n">
        <f aca="false">BE149/$BP149</f>
        <v>0</v>
      </c>
      <c r="BG149" s="305" t="n">
        <v>0</v>
      </c>
      <c r="BH149" s="637" t="n">
        <f aca="false">BG149/$BP149</f>
        <v>0</v>
      </c>
      <c r="BI149" s="305" t="n">
        <v>0</v>
      </c>
      <c r="BJ149" s="639" t="n">
        <v>0</v>
      </c>
      <c r="BK149" s="642" t="n">
        <f aca="false">(BI149+BC149+BJ149)/$BP149</f>
        <v>0</v>
      </c>
      <c r="BL149" s="639" t="n">
        <v>0</v>
      </c>
      <c r="BM149" s="642" t="n">
        <f aca="false">BL149/BP149</f>
        <v>0</v>
      </c>
      <c r="BN149" s="639" t="n">
        <v>27683</v>
      </c>
      <c r="BO149" s="642" t="n">
        <f aca="false">(BN149)/$BP149</f>
        <v>1</v>
      </c>
      <c r="BP149" s="640" t="n">
        <f aca="false">BE149+BG149+BI149+BC149+BJ149+BN149+BL149</f>
        <v>27683</v>
      </c>
    </row>
    <row r="150" customFormat="false" ht="15" hidden="false" customHeight="true" outlineLevel="0" collapsed="false">
      <c r="B150" s="564"/>
      <c r="C150" s="490" t="s">
        <v>50</v>
      </c>
      <c r="D150" s="57" t="n">
        <v>2386</v>
      </c>
      <c r="E150" s="168" t="n">
        <f aca="false">D150/$X150</f>
        <v>0.0201503251414576</v>
      </c>
      <c r="F150" s="60" t="n">
        <v>88665</v>
      </c>
      <c r="G150" s="168" t="n">
        <f aca="false">F150/$X150</f>
        <v>0.748796554345072</v>
      </c>
      <c r="H150" s="60" t="n">
        <v>13977</v>
      </c>
      <c r="I150" s="168" t="n">
        <f aca="false">H150/$X150</f>
        <v>0.118039016974918</v>
      </c>
      <c r="J150" s="60" t="n">
        <v>7515</v>
      </c>
      <c r="K150" s="168" t="n">
        <f aca="false">J150/$X150</f>
        <v>0.063465923486192</v>
      </c>
      <c r="L150" s="60" t="n">
        <v>4611</v>
      </c>
      <c r="M150" s="168" t="n">
        <f aca="false">L150/$X150</f>
        <v>0.0389409678236635</v>
      </c>
      <c r="N150" s="60" t="n">
        <v>214</v>
      </c>
      <c r="O150" s="168" t="n">
        <f aca="false">N150/$X150</f>
        <v>0.00180727979055823</v>
      </c>
      <c r="P150" s="60" t="n">
        <v>0</v>
      </c>
      <c r="Q150" s="168" t="n">
        <f aca="false">P150/$X150</f>
        <v>0</v>
      </c>
      <c r="R150" s="60" t="n">
        <v>502</v>
      </c>
      <c r="S150" s="168" t="n">
        <f aca="false">R150/$X150</f>
        <v>0.0042395067984123</v>
      </c>
      <c r="T150" s="60" t="n">
        <v>0</v>
      </c>
      <c r="U150" s="168" t="n">
        <f aca="false">T150/$X150</f>
        <v>0</v>
      </c>
      <c r="V150" s="60" t="n">
        <v>540</v>
      </c>
      <c r="W150" s="571" t="n">
        <f aca="false">V150/$X150</f>
        <v>0.00456042563972637</v>
      </c>
      <c r="X150" s="634" t="n">
        <f aca="false">D150+F150+H150+J150+L150+N150+P150+R150+T150+V150</f>
        <v>118410</v>
      </c>
      <c r="Y150" s="167" t="n">
        <v>617</v>
      </c>
      <c r="Z150" s="584" t="n">
        <f aca="false">Y150/$AS150</f>
        <v>0.00631939038879102</v>
      </c>
      <c r="AA150" s="60" t="n">
        <v>69205</v>
      </c>
      <c r="AB150" s="584" t="n">
        <f aca="false">AA150/$AS150</f>
        <v>0.70880617804908</v>
      </c>
      <c r="AC150" s="60" t="n">
        <v>9489</v>
      </c>
      <c r="AD150" s="584" t="n">
        <f aca="false">AC150/$AS150</f>
        <v>0.0971875128026548</v>
      </c>
      <c r="AE150" s="60" t="n">
        <v>13334</v>
      </c>
      <c r="AF150" s="584" t="n">
        <f aca="false">AE150/$AS150</f>
        <v>0.136568478839772</v>
      </c>
      <c r="AG150" s="60" t="n">
        <v>3964</v>
      </c>
      <c r="AH150" s="584" t="n">
        <f aca="false">AG150/$AS150</f>
        <v>0.0405997787701258</v>
      </c>
      <c r="AI150" s="60" t="n">
        <v>640</v>
      </c>
      <c r="AJ150" s="584" t="n">
        <f aca="false">AI150/$AS150</f>
        <v>0.00655495923634725</v>
      </c>
      <c r="AK150" s="60" t="n">
        <v>12</v>
      </c>
      <c r="AL150" s="584" t="n">
        <f aca="false">AK150/$AS150</f>
        <v>0.000122905485681511</v>
      </c>
      <c r="AM150" s="60" t="n">
        <v>375</v>
      </c>
      <c r="AN150" s="584" t="n">
        <f aca="false">AM150/$AS150</f>
        <v>0.00384079642754722</v>
      </c>
      <c r="AO150" s="60" t="n">
        <v>0</v>
      </c>
      <c r="AP150" s="584" t="n">
        <f aca="false">AO150/$AS150</f>
        <v>0</v>
      </c>
      <c r="AQ150" s="60" t="n">
        <v>0</v>
      </c>
      <c r="AR150" s="584" t="n">
        <f aca="false">AQ150/$AS150</f>
        <v>0</v>
      </c>
      <c r="AS150" s="634" t="n">
        <f aca="false">Y150+AA150+AC150+AE150+AG150+AI150+AK150+AM150+AO150+AQ150</f>
        <v>97636</v>
      </c>
      <c r="AT150" s="635" t="n">
        <v>31550</v>
      </c>
      <c r="AU150" s="636" t="n">
        <v>644</v>
      </c>
      <c r="AV150" s="637" t="n">
        <f aca="false">AU150/$BD150</f>
        <v>0.221002059025395</v>
      </c>
      <c r="AW150" s="305" t="n">
        <v>8</v>
      </c>
      <c r="AX150" s="637" t="n">
        <f aca="false">AW150/$BD150</f>
        <v>0.00274536719286205</v>
      </c>
      <c r="AY150" s="305" t="n">
        <v>707</v>
      </c>
      <c r="AZ150" s="637" t="n">
        <f aca="false">AY150/$BD150</f>
        <v>0.242621825669183</v>
      </c>
      <c r="BA150" s="305" t="n">
        <v>1555</v>
      </c>
      <c r="BB150" s="638" t="n">
        <f aca="false">BA150/$BD150</f>
        <v>0.53363074811256</v>
      </c>
      <c r="BC150" s="639" t="n">
        <v>0</v>
      </c>
      <c r="BD150" s="640" t="n">
        <f aca="false">AU150+AW150+AY150+BA150</f>
        <v>2914</v>
      </c>
      <c r="BE150" s="641" t="n">
        <v>0</v>
      </c>
      <c r="BF150" s="637" t="n">
        <f aca="false">BE150/$BP150</f>
        <v>0</v>
      </c>
      <c r="BG150" s="305" t="n">
        <v>0</v>
      </c>
      <c r="BH150" s="637" t="n">
        <f aca="false">BG150/$BP150</f>
        <v>0</v>
      </c>
      <c r="BI150" s="305" t="n">
        <v>0</v>
      </c>
      <c r="BJ150" s="639" t="n">
        <v>0</v>
      </c>
      <c r="BK150" s="642" t="n">
        <f aca="false">(BI150+BC150+BJ150)/$BP150</f>
        <v>0</v>
      </c>
      <c r="BL150" s="639" t="n">
        <v>0</v>
      </c>
      <c r="BM150" s="642" t="n">
        <f aca="false">BL150/BP150</f>
        <v>0</v>
      </c>
      <c r="BN150" s="639" t="n">
        <v>33588</v>
      </c>
      <c r="BO150" s="642" t="n">
        <f aca="false">(BN150)/$BP150</f>
        <v>1</v>
      </c>
      <c r="BP150" s="640" t="n">
        <f aca="false">BE150+BG150+BI150+BC150+BJ150+BN150+BL150</f>
        <v>33588</v>
      </c>
    </row>
    <row r="151" customFormat="false" ht="15" hidden="false" customHeight="true" outlineLevel="0" collapsed="false">
      <c r="B151" s="564"/>
      <c r="C151" s="490" t="s">
        <v>51</v>
      </c>
      <c r="D151" s="57" t="n">
        <v>2305</v>
      </c>
      <c r="E151" s="168" t="n">
        <f aca="false">D151/$X151</f>
        <v>0.0193229830326605</v>
      </c>
      <c r="F151" s="60" t="n">
        <v>89197</v>
      </c>
      <c r="G151" s="168" t="n">
        <f aca="false">F151/$X151</f>
        <v>0.747744953390115</v>
      </c>
      <c r="H151" s="60" t="n">
        <v>13576</v>
      </c>
      <c r="I151" s="168" t="n">
        <f aca="false">H151/$X151</f>
        <v>0.113808597679565</v>
      </c>
      <c r="J151" s="60" t="n">
        <v>7523</v>
      </c>
      <c r="K151" s="168" t="n">
        <f aca="false">J151/$X151</f>
        <v>0.0630658574206961</v>
      </c>
      <c r="L151" s="60" t="n">
        <v>5116</v>
      </c>
      <c r="M151" s="168" t="n">
        <f aca="false">L151/$X151</f>
        <v>0.0428878009523171</v>
      </c>
      <c r="N151" s="60" t="n">
        <v>329</v>
      </c>
      <c r="O151" s="168" t="n">
        <f aca="false">N151/$X151</f>
        <v>0.00275803098383744</v>
      </c>
      <c r="P151" s="60" t="n">
        <v>0</v>
      </c>
      <c r="Q151" s="168" t="n">
        <f aca="false">P151/$X151</f>
        <v>0</v>
      </c>
      <c r="R151" s="60" t="n">
        <v>502</v>
      </c>
      <c r="S151" s="168" t="n">
        <f aca="false">R151/$X151</f>
        <v>0.00420830259539937</v>
      </c>
      <c r="T151" s="60" t="n">
        <v>0</v>
      </c>
      <c r="U151" s="168" t="n">
        <f aca="false">T151/$X151</f>
        <v>0</v>
      </c>
      <c r="V151" s="60" t="n">
        <v>740</v>
      </c>
      <c r="W151" s="571" t="n">
        <f aca="false">V151/$X151</f>
        <v>0.00620347394540943</v>
      </c>
      <c r="X151" s="634" t="n">
        <f aca="false">D151+F151+H151+J151+L151+N151+P151+R151+T151+V151</f>
        <v>119288</v>
      </c>
      <c r="Y151" s="167" t="n">
        <v>561</v>
      </c>
      <c r="Z151" s="584" t="n">
        <f aca="false">Y151/$AS151</f>
        <v>0.0056070843161556</v>
      </c>
      <c r="AA151" s="60" t="n">
        <v>70795</v>
      </c>
      <c r="AB151" s="584" t="n">
        <f aca="false">AA151/$AS151</f>
        <v>0.707582057330188</v>
      </c>
      <c r="AC151" s="60" t="n">
        <v>9776</v>
      </c>
      <c r="AD151" s="584" t="n">
        <f aca="false">AC151/$AS151</f>
        <v>0.0977091912205653</v>
      </c>
      <c r="AE151" s="60" t="n">
        <v>13603</v>
      </c>
      <c r="AF151" s="584" t="n">
        <f aca="false">AE151/$AS151</f>
        <v>0.135959301163395</v>
      </c>
      <c r="AG151" s="60" t="n">
        <v>4233</v>
      </c>
      <c r="AH151" s="584" t="n">
        <f aca="false">AG151/$AS151</f>
        <v>0.0423079998400832</v>
      </c>
      <c r="AI151" s="60" t="n">
        <v>663</v>
      </c>
      <c r="AJ151" s="584" t="n">
        <f aca="false">AI151/$AS151</f>
        <v>0.00662655419182025</v>
      </c>
      <c r="AK151" s="60" t="n">
        <v>10</v>
      </c>
      <c r="AL151" s="584" t="n">
        <f aca="false">AK151/$AS151</f>
        <v>9.99480270259465E-005</v>
      </c>
      <c r="AM151" s="60" t="n">
        <v>411</v>
      </c>
      <c r="AN151" s="584" t="n">
        <f aca="false">AM151/$AS151</f>
        <v>0.0041078639107664</v>
      </c>
      <c r="AO151" s="60" t="n">
        <v>0</v>
      </c>
      <c r="AP151" s="584" t="n">
        <f aca="false">AO151/$AS151</f>
        <v>0</v>
      </c>
      <c r="AQ151" s="60" t="n">
        <v>0</v>
      </c>
      <c r="AR151" s="584" t="n">
        <f aca="false">AQ151/$AS151</f>
        <v>0</v>
      </c>
      <c r="AS151" s="634" t="n">
        <f aca="false">Y151+AA151+AC151+AE151+AG151+AI151+AK151+AM151+AO151+AQ151</f>
        <v>100052</v>
      </c>
      <c r="AT151" s="635" t="n">
        <v>31708</v>
      </c>
      <c r="AU151" s="636" t="n">
        <v>615</v>
      </c>
      <c r="AV151" s="637" t="n">
        <f aca="false">AU151/$BD151</f>
        <v>0.21317157712305</v>
      </c>
      <c r="AW151" s="305" t="n">
        <v>8</v>
      </c>
      <c r="AX151" s="637" t="n">
        <f aca="false">AW151/$BD151</f>
        <v>0.00277296360485269</v>
      </c>
      <c r="AY151" s="305" t="n">
        <v>707</v>
      </c>
      <c r="AZ151" s="637" t="n">
        <f aca="false">AY151/$BD151</f>
        <v>0.245060658578856</v>
      </c>
      <c r="BA151" s="305" t="n">
        <v>1555</v>
      </c>
      <c r="BB151" s="638" t="n">
        <f aca="false">BA151/$BD151</f>
        <v>0.538994800693241</v>
      </c>
      <c r="BC151" s="639" t="n">
        <v>0</v>
      </c>
      <c r="BD151" s="640" t="n">
        <f aca="false">AU151+AW151+AY151+BA151</f>
        <v>2885</v>
      </c>
      <c r="BE151" s="641" t="n">
        <v>0</v>
      </c>
      <c r="BF151" s="637" t="n">
        <f aca="false">BE151/$BP151</f>
        <v>0</v>
      </c>
      <c r="BG151" s="305" t="n">
        <v>0</v>
      </c>
      <c r="BH151" s="637" t="n">
        <f aca="false">BG151/$BP151</f>
        <v>0</v>
      </c>
      <c r="BI151" s="305" t="n">
        <v>0</v>
      </c>
      <c r="BJ151" s="639" t="n">
        <v>0</v>
      </c>
      <c r="BK151" s="642" t="n">
        <f aca="false">(BI151+BC151+BJ151)/$BP151</f>
        <v>0</v>
      </c>
      <c r="BL151" s="639" t="n">
        <v>0</v>
      </c>
      <c r="BM151" s="642" t="n">
        <f aca="false">BL151/BP151</f>
        <v>0</v>
      </c>
      <c r="BN151" s="639" t="n">
        <v>32854</v>
      </c>
      <c r="BO151" s="642" t="n">
        <f aca="false">(BN151)/$BP151</f>
        <v>1</v>
      </c>
      <c r="BP151" s="640" t="n">
        <f aca="false">BE151+BG151+BI151+BC151+BJ151+BN151+BL151</f>
        <v>32854</v>
      </c>
    </row>
    <row r="152" customFormat="false" ht="15" hidden="false" customHeight="true" outlineLevel="0" collapsed="false">
      <c r="B152" s="564"/>
      <c r="C152" s="501" t="s">
        <v>52</v>
      </c>
      <c r="D152" s="68" t="n">
        <v>2096</v>
      </c>
      <c r="E152" s="173" t="n">
        <f aca="false">D152/$X152</f>
        <v>0.0204817511115454</v>
      </c>
      <c r="F152" s="69" t="n">
        <v>78096</v>
      </c>
      <c r="G152" s="173" t="n">
        <f aca="false">F152/$X152</f>
        <v>0.763140665461475</v>
      </c>
      <c r="H152" s="69" t="n">
        <v>11139</v>
      </c>
      <c r="I152" s="173" t="n">
        <f aca="false">H152/$X152</f>
        <v>0.108848390091367</v>
      </c>
      <c r="J152" s="69" t="n">
        <v>5170</v>
      </c>
      <c r="K152" s="173" t="n">
        <f aca="false">J152/$X152</f>
        <v>0.050520349831436</v>
      </c>
      <c r="L152" s="69" t="n">
        <v>4611</v>
      </c>
      <c r="M152" s="173" t="n">
        <f aca="false">L152/$X152</f>
        <v>0.0450578980798358</v>
      </c>
      <c r="N152" s="69" t="n">
        <v>154</v>
      </c>
      <c r="O152" s="173" t="n">
        <f aca="false">N152/$X152</f>
        <v>0.00150486148434065</v>
      </c>
      <c r="P152" s="69" t="n">
        <v>0</v>
      </c>
      <c r="Q152" s="173" t="n">
        <f aca="false">P152/$X152</f>
        <v>0</v>
      </c>
      <c r="R152" s="69" t="n">
        <v>440</v>
      </c>
      <c r="S152" s="173" t="n">
        <f aca="false">R152/$X152</f>
        <v>0.00429960424097327</v>
      </c>
      <c r="T152" s="69" t="n">
        <v>0</v>
      </c>
      <c r="U152" s="173" t="n">
        <f aca="false">T152/$X152</f>
        <v>0</v>
      </c>
      <c r="V152" s="69" t="n">
        <v>629</v>
      </c>
      <c r="W152" s="573" t="n">
        <f aca="false">V152/$X152</f>
        <v>0.0061464796990277</v>
      </c>
      <c r="X152" s="644" t="n">
        <f aca="false">D152+F152+H152+J152+L152+N152+P152+R152+T152+V152</f>
        <v>102335</v>
      </c>
      <c r="Y152" s="172" t="n">
        <v>429</v>
      </c>
      <c r="Z152" s="587" t="n">
        <f aca="false">Y152/$AS152</f>
        <v>0.0060891658268633</v>
      </c>
      <c r="AA152" s="69" t="n">
        <v>52121</v>
      </c>
      <c r="AB152" s="587" t="n">
        <f aca="false">AA152/$AS152</f>
        <v>0.73979816331455</v>
      </c>
      <c r="AC152" s="69" t="n">
        <v>7377</v>
      </c>
      <c r="AD152" s="587" t="n">
        <f aca="false">AC152/$AS152</f>
        <v>0.104708103274523</v>
      </c>
      <c r="AE152" s="69" t="n">
        <v>7196</v>
      </c>
      <c r="AF152" s="587" t="n">
        <f aca="false">AE152/$AS152</f>
        <v>0.102139014662257</v>
      </c>
      <c r="AG152" s="69" t="n">
        <v>2818</v>
      </c>
      <c r="AH152" s="587" t="n">
        <f aca="false">AG152/$AS152</f>
        <v>0.0399982967368316</v>
      </c>
      <c r="AI152" s="69" t="n">
        <v>247</v>
      </c>
      <c r="AJ152" s="587" t="n">
        <f aca="false">AI152/$AS152</f>
        <v>0.00350588335486069</v>
      </c>
      <c r="AK152" s="69" t="n">
        <v>0</v>
      </c>
      <c r="AL152" s="587" t="n">
        <f aca="false">AK152/$AS152</f>
        <v>0</v>
      </c>
      <c r="AM152" s="69" t="n">
        <v>265</v>
      </c>
      <c r="AN152" s="587" t="n">
        <f aca="false">AM152/$AS152</f>
        <v>0.00376137283011369</v>
      </c>
      <c r="AO152" s="69" t="n">
        <v>0</v>
      </c>
      <c r="AP152" s="587" t="n">
        <f aca="false">AO152/$AS152</f>
        <v>0</v>
      </c>
      <c r="AQ152" s="69" t="n">
        <v>0</v>
      </c>
      <c r="AR152" s="587" t="n">
        <f aca="false">AQ152/$AS152</f>
        <v>0</v>
      </c>
      <c r="AS152" s="644" t="n">
        <f aca="false">Y152+AA152+AC152+AE152+AG152+AI152+AK152+AM152+AO152+AQ152</f>
        <v>70453</v>
      </c>
      <c r="AT152" s="645" t="n">
        <v>29203</v>
      </c>
      <c r="AU152" s="646" t="n">
        <v>477</v>
      </c>
      <c r="AV152" s="647" t="n">
        <f aca="false">AU152/$BD152</f>
        <v>0.176666666666667</v>
      </c>
      <c r="AW152" s="306" t="n">
        <v>6</v>
      </c>
      <c r="AX152" s="647" t="n">
        <f aca="false">AW152/$BD152</f>
        <v>0.00222222222222222</v>
      </c>
      <c r="AY152" s="306" t="n">
        <v>836</v>
      </c>
      <c r="AZ152" s="647" t="n">
        <f aca="false">AY152/$BD152</f>
        <v>0.30962962962963</v>
      </c>
      <c r="BA152" s="306" t="n">
        <v>1381</v>
      </c>
      <c r="BB152" s="648" t="n">
        <f aca="false">BA152/$BD152</f>
        <v>0.511481481481482</v>
      </c>
      <c r="BC152" s="649" t="n">
        <v>0</v>
      </c>
      <c r="BD152" s="650" t="n">
        <f aca="false">AU152+AW152+AY152+BA152</f>
        <v>2700</v>
      </c>
      <c r="BE152" s="651" t="n">
        <v>0</v>
      </c>
      <c r="BF152" s="647" t="n">
        <f aca="false">BE152/$BP152</f>
        <v>0</v>
      </c>
      <c r="BG152" s="306" t="n">
        <v>0</v>
      </c>
      <c r="BH152" s="647" t="n">
        <f aca="false">BG152/$BP152</f>
        <v>0</v>
      </c>
      <c r="BI152" s="306" t="n">
        <v>0</v>
      </c>
      <c r="BJ152" s="649" t="n">
        <v>0</v>
      </c>
      <c r="BK152" s="652" t="n">
        <f aca="false">(BI152+BC152+BJ152)/$BP152</f>
        <v>0</v>
      </c>
      <c r="BL152" s="649" t="n">
        <v>0</v>
      </c>
      <c r="BM152" s="652" t="n">
        <f aca="false">BL152/BP152</f>
        <v>0</v>
      </c>
      <c r="BN152" s="649" t="n">
        <v>28553</v>
      </c>
      <c r="BO152" s="652" t="n">
        <f aca="false">(BN152)/$BP152</f>
        <v>1</v>
      </c>
      <c r="BP152" s="650" t="n">
        <f aca="false">BE152+BG152+BI152+BC152+BJ152+BN152+BL152</f>
        <v>28553</v>
      </c>
    </row>
    <row r="153" customFormat="false" ht="15" hidden="false" customHeight="true" outlineLevel="0" collapsed="false">
      <c r="B153" s="513" t="s">
        <v>142</v>
      </c>
      <c r="C153" s="513"/>
      <c r="D153" s="78" t="n">
        <f aca="false">SUM(D141:D152)</f>
        <v>26189</v>
      </c>
      <c r="E153" s="179" t="n">
        <f aca="false">D153/$X153</f>
        <v>0.0200324478383024</v>
      </c>
      <c r="F153" s="81" t="n">
        <f aca="false">SUM(F141:F152)</f>
        <v>983358</v>
      </c>
      <c r="G153" s="179" t="n">
        <f aca="false">F153/$X153</f>
        <v>0.752188622756781</v>
      </c>
      <c r="H153" s="81" t="n">
        <f aca="false">SUM(H141:H152)</f>
        <v>156763</v>
      </c>
      <c r="I153" s="179" t="n">
        <f aca="false">H153/$X153</f>
        <v>0.119910902305388</v>
      </c>
      <c r="J153" s="81" t="n">
        <f aca="false">SUM(J141:J152)</f>
        <v>69518</v>
      </c>
      <c r="K153" s="179" t="n">
        <f aca="false">J153/$X153</f>
        <v>0.0531755969614382</v>
      </c>
      <c r="L153" s="81" t="n">
        <f aca="false">SUM(L141:L152)</f>
        <v>56144</v>
      </c>
      <c r="M153" s="179" t="n">
        <f aca="false">L153/$X153</f>
        <v>0.0429455783509736</v>
      </c>
      <c r="N153" s="81" t="n">
        <f aca="false">SUM(N141:N152)</f>
        <v>2896</v>
      </c>
      <c r="O153" s="179" t="n">
        <f aca="false">N153/$X153</f>
        <v>0.00221520367099636</v>
      </c>
      <c r="P153" s="81" t="n">
        <f aca="false">SUM(P141:P152)</f>
        <v>0</v>
      </c>
      <c r="Q153" s="179" t="n">
        <f aca="false">P153/$X153</f>
        <v>0</v>
      </c>
      <c r="R153" s="81" t="n">
        <f aca="false">SUM(R141:R152)</f>
        <v>6352</v>
      </c>
      <c r="S153" s="179" t="n">
        <f aca="false">R153/$X153</f>
        <v>0.00485876164301411</v>
      </c>
      <c r="T153" s="81" t="n">
        <f aca="false">SUM(T141:T152)</f>
        <v>0</v>
      </c>
      <c r="U153" s="179" t="n">
        <f aca="false">T153/$X153</f>
        <v>0</v>
      </c>
      <c r="V153" s="81" t="n">
        <f aca="false">SUM(V141:V152)</f>
        <v>6109</v>
      </c>
      <c r="W153" s="575" t="n">
        <f aca="false">V153/$X153</f>
        <v>0.00467288647310662</v>
      </c>
      <c r="X153" s="123" t="n">
        <f aca="false">D153+F153+H153+J153+L153+N153+P153+R153+T153+V153</f>
        <v>1307329</v>
      </c>
      <c r="Y153" s="178" t="n">
        <f aca="false">SUM(Y141:Y152)</f>
        <v>5673</v>
      </c>
      <c r="Z153" s="589" t="n">
        <f aca="false">Y153/$AS153</f>
        <v>0.00685461995101599</v>
      </c>
      <c r="AA153" s="81" t="n">
        <f aca="false">SUM(AA141:AA152)</f>
        <v>610943</v>
      </c>
      <c r="AB153" s="589" t="n">
        <f aca="false">AA153/$AS153</f>
        <v>0.738195324648962</v>
      </c>
      <c r="AC153" s="81" t="n">
        <f aca="false">SUM(AC141:AC152)</f>
        <v>79287</v>
      </c>
      <c r="AD153" s="589" t="n">
        <f aca="false">AC153/$AS153</f>
        <v>0.0958015603836074</v>
      </c>
      <c r="AE153" s="81" t="n">
        <f aca="false">SUM(AE141:AE152)</f>
        <v>93121</v>
      </c>
      <c r="AF153" s="589" t="n">
        <f aca="false">AE153/$AS153</f>
        <v>0.112517021762482</v>
      </c>
      <c r="AG153" s="81" t="n">
        <f aca="false">SUM(AG141:AG152)</f>
        <v>31217</v>
      </c>
      <c r="AH153" s="589" t="n">
        <f aca="false">AG153/$AS153</f>
        <v>0.0377191382003995</v>
      </c>
      <c r="AI153" s="81" t="n">
        <f aca="false">SUM(AI141:AI152)</f>
        <v>3855</v>
      </c>
      <c r="AJ153" s="589" t="n">
        <f aca="false">AI153/$AS153</f>
        <v>0.00465795168538104</v>
      </c>
      <c r="AK153" s="81" t="n">
        <f aca="false">SUM(AK141:AK152)</f>
        <v>72</v>
      </c>
      <c r="AL153" s="589" t="n">
        <f aca="false">AK153/$AS153</f>
        <v>8.69967629954435E-005</v>
      </c>
      <c r="AM153" s="81" t="n">
        <f aca="false">SUM(AM141:AM152)</f>
        <v>3449</v>
      </c>
      <c r="AN153" s="589" t="n">
        <f aca="false">AM153/$AS153</f>
        <v>0.00416738660515673</v>
      </c>
      <c r="AO153" s="81" t="n">
        <f aca="false">SUM(AO141:AO152)</f>
        <v>0</v>
      </c>
      <c r="AP153" s="589" t="n">
        <f aca="false">AO153/$AS153</f>
        <v>0</v>
      </c>
      <c r="AQ153" s="81" t="n">
        <f aca="false">SUM(AQ141:AQ152)</f>
        <v>0</v>
      </c>
      <c r="AR153" s="589" t="n">
        <f aca="false">AQ153/$AS153</f>
        <v>0</v>
      </c>
      <c r="AS153" s="123" t="n">
        <f aca="false">Y153+AA153+AC153+AE153+AG153+AI153+AK153+AM153+AO153+AQ153</f>
        <v>827617</v>
      </c>
      <c r="AT153" s="654" t="n">
        <f aca="false">SUM(AT141:AT152)</f>
        <v>326130</v>
      </c>
      <c r="AU153" s="178" t="n">
        <f aca="false">SUM(AU141:AU152)</f>
        <v>6608</v>
      </c>
      <c r="AV153" s="589" t="n">
        <f aca="false">AU153/$BD153</f>
        <v>0.203041941926563</v>
      </c>
      <c r="AW153" s="81" t="n">
        <f aca="false">SUM(AW141:AW152)</f>
        <v>1578</v>
      </c>
      <c r="AX153" s="589" t="n">
        <f aca="false">AW153/$BD153</f>
        <v>0.0484867107082501</v>
      </c>
      <c r="AY153" s="81" t="n">
        <f aca="false">SUM(AY141:AY152)</f>
        <v>8399</v>
      </c>
      <c r="AZ153" s="589" t="n">
        <f aca="false">AY153/$BD153</f>
        <v>0.258073436779843</v>
      </c>
      <c r="BA153" s="81" t="n">
        <f aca="false">SUM(BA141:BA152)</f>
        <v>15960</v>
      </c>
      <c r="BB153" s="655" t="n">
        <f aca="false">BA153/$BD153</f>
        <v>0.490397910585343</v>
      </c>
      <c r="BC153" s="82" t="n">
        <f aca="false">SUM(BC141:BC152)</f>
        <v>140</v>
      </c>
      <c r="BD153" s="123" t="n">
        <f aca="false">AU153+AW153+AY153+BA153</f>
        <v>32545</v>
      </c>
      <c r="BE153" s="78" t="n">
        <f aca="false">SUM(BE141:BE152)</f>
        <v>0</v>
      </c>
      <c r="BF153" s="589" t="n">
        <f aca="false">BE153/$BP153</f>
        <v>0</v>
      </c>
      <c r="BG153" s="81" t="n">
        <f aca="false">SUM(BG141:BG152)</f>
        <v>0</v>
      </c>
      <c r="BH153" s="589" t="n">
        <f aca="false">BG153/$BP153</f>
        <v>0</v>
      </c>
      <c r="BI153" s="81" t="n">
        <f aca="false">SUM(BI141:BI152)</f>
        <v>0</v>
      </c>
      <c r="BJ153" s="81" t="n">
        <f aca="false">SUM(BJ141:BJ152)</f>
        <v>0</v>
      </c>
      <c r="BK153" s="656" t="n">
        <f aca="false">(BI153+BC153+BJ153)/$BP153</f>
        <v>0.000436929261152619</v>
      </c>
      <c r="BL153" s="82" t="n">
        <v>0</v>
      </c>
      <c r="BM153" s="656" t="n">
        <f aca="false">BL153/BP153</f>
        <v>0</v>
      </c>
      <c r="BN153" s="82" t="n">
        <f aca="false">SUM(BN141:BN152)</f>
        <v>320278</v>
      </c>
      <c r="BO153" s="656" t="n">
        <f aca="false">(BN153)/$BP153</f>
        <v>0.999563070738847</v>
      </c>
      <c r="BP153" s="123" t="n">
        <f aca="false">BE153+BG153+BI153+BC153+BJ153+BN153+BL153</f>
        <v>320418</v>
      </c>
    </row>
    <row r="154" customFormat="false" ht="15" hidden="false" customHeight="true" outlineLevel="0" collapsed="false">
      <c r="B154" s="564" t="n">
        <v>2019</v>
      </c>
      <c r="C154" s="621" t="s">
        <v>41</v>
      </c>
      <c r="D154" s="48" t="n">
        <v>2408</v>
      </c>
      <c r="E154" s="185" t="n">
        <f aca="false">D154/$X154</f>
        <v>0.0200593115857519</v>
      </c>
      <c r="F154" s="209" t="n">
        <v>89534</v>
      </c>
      <c r="G154" s="185" t="n">
        <f aca="false">F154/$X154</f>
        <v>0.745843190830029</v>
      </c>
      <c r="H154" s="209" t="n">
        <v>14061</v>
      </c>
      <c r="I154" s="185" t="n">
        <f aca="false">H154/$X154</f>
        <v>0.117132051581087</v>
      </c>
      <c r="J154" s="209" t="n">
        <v>7111</v>
      </c>
      <c r="K154" s="185" t="n">
        <f aca="false">J154/$X154</f>
        <v>0.0592366132418113</v>
      </c>
      <c r="L154" s="209" t="n">
        <v>5546</v>
      </c>
      <c r="M154" s="185" t="n">
        <f aca="false">L154/$X154</f>
        <v>0.0461997267668522</v>
      </c>
      <c r="N154" s="209" t="n">
        <v>289</v>
      </c>
      <c r="O154" s="185" t="n">
        <f aca="false">N154/$X154</f>
        <v>0.00240745060144614</v>
      </c>
      <c r="P154" s="209" t="n">
        <v>0</v>
      </c>
      <c r="Q154" s="185" t="n">
        <f aca="false">P154/$X154</f>
        <v>0</v>
      </c>
      <c r="R154" s="209" t="n">
        <v>465</v>
      </c>
      <c r="S154" s="185" t="n">
        <f aca="false">R154/$X154</f>
        <v>0.00387357968744794</v>
      </c>
      <c r="T154" s="209" t="n">
        <v>0</v>
      </c>
      <c r="U154" s="185" t="n">
        <f aca="false">T154/$X154</f>
        <v>0</v>
      </c>
      <c r="V154" s="209" t="n">
        <v>630</v>
      </c>
      <c r="W154" s="667" t="n">
        <f aca="false">V154/$X154</f>
        <v>0.00524807570557462</v>
      </c>
      <c r="X154" s="623" t="n">
        <f aca="false">D154+F154+H154+J154+L154+N154+P154+R154+T154+V154</f>
        <v>120044</v>
      </c>
      <c r="Y154" s="184" t="n">
        <v>497</v>
      </c>
      <c r="Z154" s="657" t="n">
        <f aca="false">Y154/$AS154</f>
        <v>0.00650634270229227</v>
      </c>
      <c r="AA154" s="209" t="n">
        <v>55797</v>
      </c>
      <c r="AB154" s="657" t="n">
        <f aca="false">AA154/$AS154</f>
        <v>0.73045151661932</v>
      </c>
      <c r="AC154" s="209" t="n">
        <v>8813</v>
      </c>
      <c r="AD154" s="657" t="n">
        <f aca="false">AC154/$AS154</f>
        <v>0.115373034678676</v>
      </c>
      <c r="AE154" s="209" t="n">
        <v>6723</v>
      </c>
      <c r="AF154" s="657" t="n">
        <f aca="false">AE154/$AS154</f>
        <v>0.0880123581237645</v>
      </c>
      <c r="AG154" s="209" t="n">
        <v>3697</v>
      </c>
      <c r="AH154" s="657" t="n">
        <f aca="false">AG154/$AS154</f>
        <v>0.0483982876667496</v>
      </c>
      <c r="AI154" s="209" t="n">
        <v>366</v>
      </c>
      <c r="AJ154" s="657" t="n">
        <f aca="false">AI154/$AS154</f>
        <v>0.0047913912053098</v>
      </c>
      <c r="AK154" s="209" t="n">
        <v>0</v>
      </c>
      <c r="AL154" s="657" t="n">
        <f aca="false">AK154/$AS154</f>
        <v>0</v>
      </c>
      <c r="AM154" s="209" t="n">
        <v>431</v>
      </c>
      <c r="AN154" s="657" t="n">
        <f aca="false">AM154/$AS154</f>
        <v>0.00564232133740034</v>
      </c>
      <c r="AO154" s="209" t="n">
        <v>63</v>
      </c>
      <c r="AP154" s="657" t="n">
        <f aca="false">AO154/$AS154</f>
        <v>0.000824747666487753</v>
      </c>
      <c r="AQ154" s="209" t="n">
        <v>0</v>
      </c>
      <c r="AR154" s="657" t="n">
        <f aca="false">AQ154/$AS154</f>
        <v>0</v>
      </c>
      <c r="AS154" s="623" t="n">
        <f aca="false">Y154+AA154+AC154+AE154+AG154+AI154+AK154+AM154+AO154+AQ154</f>
        <v>76387</v>
      </c>
      <c r="AT154" s="624" t="n">
        <v>31338</v>
      </c>
      <c r="AU154" s="625" t="n">
        <v>549</v>
      </c>
      <c r="AV154" s="658" t="n">
        <f aca="false">AU154/$BD154</f>
        <v>0.181788079470199</v>
      </c>
      <c r="AW154" s="627" t="n">
        <v>2</v>
      </c>
      <c r="AX154" s="658" t="n">
        <f aca="false">AW154/$BD154</f>
        <v>0.000662251655629139</v>
      </c>
      <c r="AY154" s="668" t="n">
        <v>934</v>
      </c>
      <c r="AZ154" s="658" t="n">
        <f aca="false">AY154/$BD154</f>
        <v>0.309271523178808</v>
      </c>
      <c r="BA154" s="627" t="n">
        <v>1535</v>
      </c>
      <c r="BB154" s="659" t="n">
        <f aca="false">BA154/$BD154</f>
        <v>0.508278145695364</v>
      </c>
      <c r="BC154" s="629" t="n">
        <v>20</v>
      </c>
      <c r="BD154" s="660" t="n">
        <f aca="false">AU154+AW154+AY154+BA154</f>
        <v>3020</v>
      </c>
      <c r="BE154" s="631" t="n">
        <v>0</v>
      </c>
      <c r="BF154" s="658" t="n">
        <f aca="false">BE154/$BP154</f>
        <v>0</v>
      </c>
      <c r="BG154" s="627" t="n">
        <v>0</v>
      </c>
      <c r="BH154" s="658" t="n">
        <f aca="false">BG154/$BP154</f>
        <v>0</v>
      </c>
      <c r="BI154" s="627" t="n">
        <v>0</v>
      </c>
      <c r="BJ154" s="629" t="n">
        <v>1001</v>
      </c>
      <c r="BK154" s="661" t="n">
        <f aca="false">(BI154+BC154+BJ154)/$BP154</f>
        <v>0.0358736516636801</v>
      </c>
      <c r="BL154" s="629" t="n">
        <v>0</v>
      </c>
      <c r="BM154" s="661" t="n">
        <f aca="false">BL154/BP154</f>
        <v>0</v>
      </c>
      <c r="BN154" s="629" t="n">
        <v>27440</v>
      </c>
      <c r="BO154" s="661" t="n">
        <f aca="false">(BN154)/$BP154</f>
        <v>0.96412634833632</v>
      </c>
      <c r="BP154" s="660" t="n">
        <f aca="false">BE154+BG154+BI154+BC154+BJ154+BN154+BL154</f>
        <v>28461</v>
      </c>
    </row>
    <row r="155" customFormat="false" ht="15" hidden="false" customHeight="true" outlineLevel="0" collapsed="false">
      <c r="B155" s="564"/>
      <c r="C155" s="490" t="s">
        <v>42</v>
      </c>
      <c r="D155" s="57" t="n">
        <v>2480</v>
      </c>
      <c r="E155" s="168" t="n">
        <f aca="false">D155/$X155</f>
        <v>0.0204855403474282</v>
      </c>
      <c r="F155" s="60" t="n">
        <v>89043</v>
      </c>
      <c r="G155" s="168" t="n">
        <f aca="false">F155/$X155</f>
        <v>0.73552176175647</v>
      </c>
      <c r="H155" s="60" t="n">
        <v>15005</v>
      </c>
      <c r="I155" s="168" t="n">
        <f aca="false">H155/$X155</f>
        <v>0.123945779400468</v>
      </c>
      <c r="J155" s="60" t="n">
        <v>7624</v>
      </c>
      <c r="K155" s="168" t="n">
        <f aca="false">J155/$X155</f>
        <v>0.0629765159712872</v>
      </c>
      <c r="L155" s="60" t="n">
        <v>5241</v>
      </c>
      <c r="M155" s="168" t="n">
        <f aca="false">L155/$X155</f>
        <v>0.0432922245809964</v>
      </c>
      <c r="N155" s="60" t="n">
        <v>444</v>
      </c>
      <c r="O155" s="168" t="n">
        <f aca="false">N155/$X155</f>
        <v>0.00366757254607181</v>
      </c>
      <c r="P155" s="60" t="n">
        <v>0</v>
      </c>
      <c r="Q155" s="168" t="n">
        <f aca="false">P155/$X155</f>
        <v>0</v>
      </c>
      <c r="R155" s="60" t="n">
        <v>539</v>
      </c>
      <c r="S155" s="168" t="n">
        <f aca="false">R155/$X155</f>
        <v>0.00445230090615475</v>
      </c>
      <c r="T155" s="60" t="n">
        <v>0</v>
      </c>
      <c r="U155" s="168" t="n">
        <f aca="false">T155/$X155</f>
        <v>0</v>
      </c>
      <c r="V155" s="60" t="n">
        <v>685</v>
      </c>
      <c r="W155" s="571" t="n">
        <f aca="false">V155/$X155</f>
        <v>0.00565830449112431</v>
      </c>
      <c r="X155" s="634" t="n">
        <f aca="false">D155+F155+H155+J155+L155+N155+P155+R155+T155+V155</f>
        <v>121061</v>
      </c>
      <c r="Y155" s="167" t="n">
        <v>601</v>
      </c>
      <c r="Z155" s="584" t="n">
        <f aca="false">Y155/$AS155</f>
        <v>0.00629662224457296</v>
      </c>
      <c r="AA155" s="60" t="n">
        <v>65150</v>
      </c>
      <c r="AB155" s="584" t="n">
        <f aca="false">AA155/$AS155</f>
        <v>0.682570614365937</v>
      </c>
      <c r="AC155" s="60" t="n">
        <v>11408</v>
      </c>
      <c r="AD155" s="584" t="n">
        <f aca="false">AC155/$AS155</f>
        <v>0.119520576649065</v>
      </c>
      <c r="AE155" s="60" t="n">
        <v>13384</v>
      </c>
      <c r="AF155" s="584" t="n">
        <f aca="false">AE155/$AS155</f>
        <v>0.140222948621239</v>
      </c>
      <c r="AG155" s="60" t="n">
        <v>3725</v>
      </c>
      <c r="AH155" s="584" t="n">
        <f aca="false">AG155/$AS155</f>
        <v>0.039026485625681</v>
      </c>
      <c r="AI155" s="60" t="n">
        <v>696</v>
      </c>
      <c r="AJ155" s="584" t="n">
        <f aca="false">AI155/$AS155</f>
        <v>0.00729192858938899</v>
      </c>
      <c r="AK155" s="60" t="n">
        <v>0</v>
      </c>
      <c r="AL155" s="584" t="n">
        <f aca="false">AK155/$AS155</f>
        <v>0</v>
      </c>
      <c r="AM155" s="60" t="n">
        <v>480</v>
      </c>
      <c r="AN155" s="584" t="n">
        <f aca="false">AM155/$AS155</f>
        <v>0.00502891626854413</v>
      </c>
      <c r="AO155" s="60" t="n">
        <v>4</v>
      </c>
      <c r="AP155" s="586" t="n">
        <f aca="false">AO155/$AS155</f>
        <v>4.19076355712011E-005</v>
      </c>
      <c r="AQ155" s="60" t="n">
        <v>0</v>
      </c>
      <c r="AR155" s="584" t="n">
        <f aca="false">AQ155/$AS155</f>
        <v>0</v>
      </c>
      <c r="AS155" s="634" t="n">
        <f aca="false">Y155+AA155+AC155+AE155+AG155+AI155+AK155+AM155+AO155+AQ155</f>
        <v>95448</v>
      </c>
      <c r="AT155" s="635" t="n">
        <v>30702</v>
      </c>
      <c r="AU155" s="636" t="n">
        <v>594</v>
      </c>
      <c r="AV155" s="637" t="n">
        <f aca="false">AU155/$BD155</f>
        <v>0.182769230769231</v>
      </c>
      <c r="AW155" s="305" t="n">
        <v>2</v>
      </c>
      <c r="AX155" s="637" t="n">
        <f aca="false">AW155/$BD155</f>
        <v>0.000615384615384615</v>
      </c>
      <c r="AY155" s="669" t="n">
        <v>943</v>
      </c>
      <c r="AZ155" s="637" t="n">
        <f aca="false">AY155/$BD155</f>
        <v>0.290153846153846</v>
      </c>
      <c r="BA155" s="305" t="n">
        <v>1711</v>
      </c>
      <c r="BB155" s="638" t="n">
        <f aca="false">BA155/$BD155</f>
        <v>0.526461538461538</v>
      </c>
      <c r="BC155" s="639" t="n">
        <v>40</v>
      </c>
      <c r="BD155" s="640" t="n">
        <f aca="false">AU155+AW155+AY155+BA155</f>
        <v>3250</v>
      </c>
      <c r="BE155" s="641" t="n">
        <v>0</v>
      </c>
      <c r="BF155" s="637" t="n">
        <f aca="false">BE155/$BP155</f>
        <v>0</v>
      </c>
      <c r="BG155" s="305" t="n">
        <v>0</v>
      </c>
      <c r="BH155" s="637" t="n">
        <f aca="false">BG155/$BP155</f>
        <v>0</v>
      </c>
      <c r="BI155" s="305" t="n">
        <v>0</v>
      </c>
      <c r="BJ155" s="639" t="n">
        <v>1030</v>
      </c>
      <c r="BK155" s="642" t="n">
        <f aca="false">(BI155+BC155+BJ155)/$BP155</f>
        <v>0.0381298553203621</v>
      </c>
      <c r="BL155" s="639" t="n">
        <v>0</v>
      </c>
      <c r="BM155" s="642" t="n">
        <f aca="false">BL155/BP155</f>
        <v>0</v>
      </c>
      <c r="BN155" s="639" t="n">
        <v>26992</v>
      </c>
      <c r="BO155" s="642" t="n">
        <f aca="false">(BN155)/$BP155</f>
        <v>0.961870144679638</v>
      </c>
      <c r="BP155" s="640" t="n">
        <f aca="false">BE155+BG155+BI155+BC155+BJ155+BN155+BL155</f>
        <v>28062</v>
      </c>
    </row>
    <row r="156" customFormat="false" ht="15" hidden="false" customHeight="true" outlineLevel="0" collapsed="false">
      <c r="B156" s="564"/>
      <c r="C156" s="490" t="s">
        <v>43</v>
      </c>
      <c r="D156" s="57" t="n">
        <v>2610</v>
      </c>
      <c r="E156" s="168" t="n">
        <f aca="false">D156/$X156</f>
        <v>0.021412397860401</v>
      </c>
      <c r="F156" s="60" t="n">
        <v>91604</v>
      </c>
      <c r="G156" s="168" t="n">
        <f aca="false">F156/$X156</f>
        <v>0.751517737013094</v>
      </c>
      <c r="H156" s="60" t="n">
        <v>13867</v>
      </c>
      <c r="I156" s="168" t="n">
        <f aca="false">H156/$X156</f>
        <v>0.11376464411118</v>
      </c>
      <c r="J156" s="60" t="n">
        <v>7088</v>
      </c>
      <c r="K156" s="168" t="n">
        <f aca="false">J156/$X156</f>
        <v>0.0581498375611197</v>
      </c>
      <c r="L156" s="60" t="n">
        <v>5125</v>
      </c>
      <c r="M156" s="168" t="n">
        <f aca="false">L156/$X156</f>
        <v>0.0420454172546188</v>
      </c>
      <c r="N156" s="60" t="n">
        <v>379</v>
      </c>
      <c r="O156" s="168" t="n">
        <f aca="false">N156/$X156</f>
        <v>0.00310930988087815</v>
      </c>
      <c r="P156" s="60" t="n">
        <v>0</v>
      </c>
      <c r="Q156" s="168" t="n">
        <f aca="false">P156/$X156</f>
        <v>0</v>
      </c>
      <c r="R156" s="60" t="n">
        <v>547</v>
      </c>
      <c r="S156" s="168" t="n">
        <f aca="false">R156/$X156</f>
        <v>0.0044875791684442</v>
      </c>
      <c r="T156" s="60" t="n">
        <v>0</v>
      </c>
      <c r="U156" s="168" t="n">
        <f aca="false">T156/$X156</f>
        <v>0</v>
      </c>
      <c r="V156" s="60" t="n">
        <v>672</v>
      </c>
      <c r="W156" s="571" t="n">
        <f aca="false">V156/$X156</f>
        <v>0.00551307715026417</v>
      </c>
      <c r="X156" s="634" t="n">
        <f aca="false">D156+F156+H156+J156+L156+N156+P156+R156+T156+V156</f>
        <v>121892</v>
      </c>
      <c r="Y156" s="167" t="n">
        <v>615</v>
      </c>
      <c r="Z156" s="584" t="n">
        <f aca="false">Y156/$AS156</f>
        <v>0.00689895001346137</v>
      </c>
      <c r="AA156" s="60" t="n">
        <v>64074</v>
      </c>
      <c r="AB156" s="584" t="n">
        <f aca="false">AA156/$AS156</f>
        <v>0.718769631158575</v>
      </c>
      <c r="AC156" s="60" t="n">
        <v>9296</v>
      </c>
      <c r="AD156" s="584" t="n">
        <f aca="false">AC156/$AS156</f>
        <v>0.104280714349816</v>
      </c>
      <c r="AE156" s="60" t="n">
        <v>11109</v>
      </c>
      <c r="AF156" s="584" t="n">
        <f aca="false">AE156/$AS156</f>
        <v>0.124618594633402</v>
      </c>
      <c r="AG156" s="60" t="n">
        <v>3191</v>
      </c>
      <c r="AH156" s="584" t="n">
        <f aca="false">AG156/$AS156</f>
        <v>0.0357960154356995</v>
      </c>
      <c r="AI156" s="60" t="n">
        <v>489</v>
      </c>
      <c r="AJ156" s="584" t="n">
        <f aca="false">AI156/$AS156</f>
        <v>0.00548550659606928</v>
      </c>
      <c r="AK156" s="60" t="n">
        <v>0</v>
      </c>
      <c r="AL156" s="584" t="n">
        <f aca="false">AK156/$AS156</f>
        <v>0</v>
      </c>
      <c r="AM156" s="60" t="n">
        <v>370</v>
      </c>
      <c r="AN156" s="584" t="n">
        <f aca="false">AM156/$AS156</f>
        <v>0.00415058781297676</v>
      </c>
      <c r="AO156" s="60" t="n">
        <v>0</v>
      </c>
      <c r="AP156" s="584" t="n">
        <f aca="false">AO156/$AS156</f>
        <v>0</v>
      </c>
      <c r="AQ156" s="60" t="n">
        <v>0</v>
      </c>
      <c r="AR156" s="584" t="n">
        <f aca="false">AQ156/$AS156</f>
        <v>0</v>
      </c>
      <c r="AS156" s="634" t="n">
        <f aca="false">Y156+AA156+AC156+AE156+AG156+AI156+AK156+AM156+AO156+AQ156</f>
        <v>89144</v>
      </c>
      <c r="AT156" s="635" t="n">
        <v>32635</v>
      </c>
      <c r="AU156" s="636" t="n">
        <v>565</v>
      </c>
      <c r="AV156" s="637" t="n">
        <f aca="false">AU156/$BD156</f>
        <v>0.174544331170837</v>
      </c>
      <c r="AW156" s="305" t="n">
        <v>0</v>
      </c>
      <c r="AX156" s="637" t="n">
        <f aca="false">AW156/$BD156</f>
        <v>0</v>
      </c>
      <c r="AY156" s="669" t="n">
        <v>989</v>
      </c>
      <c r="AZ156" s="637" t="n">
        <f aca="false">AY156/$BD156</f>
        <v>0.305529811553908</v>
      </c>
      <c r="BA156" s="305" t="n">
        <v>1683</v>
      </c>
      <c r="BB156" s="638" t="n">
        <f aca="false">BA156/$BD156</f>
        <v>0.519925857275255</v>
      </c>
      <c r="BC156" s="639" t="n">
        <v>0</v>
      </c>
      <c r="BD156" s="640" t="n">
        <f aca="false">AU156+AW156+AY156+BA156</f>
        <v>3237</v>
      </c>
      <c r="BE156" s="641" t="n">
        <v>0</v>
      </c>
      <c r="BF156" s="637" t="n">
        <f aca="false">BE156/$BP156</f>
        <v>0</v>
      </c>
      <c r="BG156" s="305" t="n">
        <v>0</v>
      </c>
      <c r="BH156" s="637" t="n">
        <f aca="false">BG156/$BP156</f>
        <v>0</v>
      </c>
      <c r="BI156" s="305" t="n">
        <v>0</v>
      </c>
      <c r="BJ156" s="639" t="n">
        <v>1127</v>
      </c>
      <c r="BK156" s="642" t="n">
        <f aca="false">(BI156+BC156+BJ156)/$BP156</f>
        <v>0.0418601196003417</v>
      </c>
      <c r="BL156" s="639" t="n">
        <v>0</v>
      </c>
      <c r="BM156" s="642" t="n">
        <f aca="false">BL156/BP156</f>
        <v>0</v>
      </c>
      <c r="BN156" s="639" t="n">
        <v>25796</v>
      </c>
      <c r="BO156" s="642" t="n">
        <f aca="false">(BN156)/$BP156</f>
        <v>0.958139880399658</v>
      </c>
      <c r="BP156" s="640" t="n">
        <f aca="false">BE156+BG156+BI156+BC156+BJ156+BN156+BL156</f>
        <v>26923</v>
      </c>
    </row>
    <row r="157" customFormat="false" ht="15" hidden="false" customHeight="true" outlineLevel="0" collapsed="false">
      <c r="B157" s="564"/>
      <c r="C157" s="490" t="s">
        <v>44</v>
      </c>
      <c r="D157" s="57" t="n">
        <v>2325</v>
      </c>
      <c r="E157" s="168" t="n">
        <f aca="false">D157/$X157</f>
        <v>0.0209088374686367</v>
      </c>
      <c r="F157" s="60" t="n">
        <v>83490</v>
      </c>
      <c r="G157" s="168" t="n">
        <f aca="false">F157/$X157</f>
        <v>0.750829608712465</v>
      </c>
      <c r="H157" s="60" t="n">
        <v>12950</v>
      </c>
      <c r="I157" s="168" t="n">
        <f aca="false">H157/$X157</f>
        <v>0.116459976438213</v>
      </c>
      <c r="J157" s="60" t="n">
        <v>6166</v>
      </c>
      <c r="K157" s="168" t="n">
        <f aca="false">J157/$X157</f>
        <v>0.055451136271662</v>
      </c>
      <c r="L157" s="60" t="n">
        <v>4735</v>
      </c>
      <c r="M157" s="168" t="n">
        <f aca="false">L157/$X157</f>
        <v>0.0425820840490301</v>
      </c>
      <c r="N157" s="60" t="n">
        <v>343</v>
      </c>
      <c r="O157" s="168" t="n">
        <f aca="false">N157/$X157</f>
        <v>0.00308461559214727</v>
      </c>
      <c r="P157" s="60" t="n">
        <v>0</v>
      </c>
      <c r="Q157" s="168" t="n">
        <f aca="false">P157/$X157</f>
        <v>0</v>
      </c>
      <c r="R157" s="60" t="n">
        <v>473</v>
      </c>
      <c r="S157" s="168" t="n">
        <f aca="false">R157/$X157</f>
        <v>0.00425371188071621</v>
      </c>
      <c r="T157" s="60" t="n">
        <v>0</v>
      </c>
      <c r="U157" s="168" t="n">
        <f aca="false">T157/$X157</f>
        <v>0</v>
      </c>
      <c r="V157" s="60" t="n">
        <v>715</v>
      </c>
      <c r="W157" s="571" t="n">
        <f aca="false">V157/$X157</f>
        <v>0.00643002958712915</v>
      </c>
      <c r="X157" s="634" t="n">
        <f aca="false">D157+F157+H157+J157+L157+N157+P157+R157+T157+V157</f>
        <v>111197</v>
      </c>
      <c r="Y157" s="167" t="n">
        <v>496</v>
      </c>
      <c r="Z157" s="584" t="n">
        <f aca="false">Y157/$AS157</f>
        <v>0.00713987534007975</v>
      </c>
      <c r="AA157" s="60" t="n">
        <v>50688</v>
      </c>
      <c r="AB157" s="584" t="n">
        <f aca="false">AA157/$AS157</f>
        <v>0.729649196044279</v>
      </c>
      <c r="AC157" s="60" t="n">
        <v>7506</v>
      </c>
      <c r="AD157" s="584" t="n">
        <f aca="false">AC157/$AS157</f>
        <v>0.108048194158546</v>
      </c>
      <c r="AE157" s="60" t="n">
        <v>7785</v>
      </c>
      <c r="AF157" s="584" t="n">
        <f aca="false">AE157/$AS157</f>
        <v>0.11206437403734</v>
      </c>
      <c r="AG157" s="60" t="n">
        <v>2405</v>
      </c>
      <c r="AH157" s="584" t="n">
        <f aca="false">AG157/$AS157</f>
        <v>0.0346197584534109</v>
      </c>
      <c r="AI157" s="60" t="n">
        <v>310</v>
      </c>
      <c r="AJ157" s="584" t="n">
        <f aca="false">AI157/$AS157</f>
        <v>0.00446242208754984</v>
      </c>
      <c r="AK157" s="60" t="n">
        <v>0</v>
      </c>
      <c r="AL157" s="584" t="n">
        <f aca="false">AK157/$AS157</f>
        <v>0</v>
      </c>
      <c r="AM157" s="60" t="n">
        <v>279</v>
      </c>
      <c r="AN157" s="584" t="n">
        <f aca="false">AM157/$AS157</f>
        <v>0.00401617987879486</v>
      </c>
      <c r="AO157" s="60" t="n">
        <v>0</v>
      </c>
      <c r="AP157" s="584" t="n">
        <f aca="false">AO157/$AS157</f>
        <v>0</v>
      </c>
      <c r="AQ157" s="60" t="n">
        <v>0</v>
      </c>
      <c r="AR157" s="584" t="n">
        <f aca="false">AQ157/$AS157</f>
        <v>0</v>
      </c>
      <c r="AS157" s="634" t="n">
        <f aca="false">Y157+AA157+AC157+AE157+AG157+AI157+AK157+AM157+AO157+AQ157</f>
        <v>69469</v>
      </c>
      <c r="AT157" s="635" t="n">
        <v>31063</v>
      </c>
      <c r="AU157" s="636" t="n">
        <v>461</v>
      </c>
      <c r="AV157" s="637" t="n">
        <f aca="false">AU157/$BD157</f>
        <v>0.154697986577181</v>
      </c>
      <c r="AW157" s="305" t="n">
        <v>2</v>
      </c>
      <c r="AX157" s="637" t="n">
        <f aca="false">AW157/$BD157</f>
        <v>0.000671140939597315</v>
      </c>
      <c r="AY157" s="669" t="n">
        <v>974</v>
      </c>
      <c r="AZ157" s="637" t="n">
        <f aca="false">AY157/$BD157</f>
        <v>0.326845637583893</v>
      </c>
      <c r="BA157" s="305" t="n">
        <v>1543</v>
      </c>
      <c r="BB157" s="638" t="n">
        <f aca="false">BA157/$BD157</f>
        <v>0.517785234899329</v>
      </c>
      <c r="BC157" s="639" t="n">
        <v>60</v>
      </c>
      <c r="BD157" s="640" t="n">
        <f aca="false">AU157+AW157+AY157+BA157</f>
        <v>2980</v>
      </c>
      <c r="BE157" s="641" t="n">
        <v>0</v>
      </c>
      <c r="BF157" s="637" t="n">
        <f aca="false">BE157/$BP157</f>
        <v>0</v>
      </c>
      <c r="BG157" s="305" t="n">
        <v>0</v>
      </c>
      <c r="BH157" s="637" t="n">
        <f aca="false">BG157/$BP157</f>
        <v>0</v>
      </c>
      <c r="BI157" s="305" t="n">
        <v>0</v>
      </c>
      <c r="BJ157" s="639" t="n">
        <v>961</v>
      </c>
      <c r="BK157" s="642" t="n">
        <f aca="false">(BI157+BC157+BJ157)/$BP157</f>
        <v>0.042525719521846</v>
      </c>
      <c r="BL157" s="639" t="n">
        <v>0</v>
      </c>
      <c r="BM157" s="642" t="n">
        <f aca="false">BL157/BP157</f>
        <v>0</v>
      </c>
      <c r="BN157" s="639" t="n">
        <v>22988</v>
      </c>
      <c r="BO157" s="642" t="n">
        <f aca="false">(BN157)/$BP157</f>
        <v>0.957474280478154</v>
      </c>
      <c r="BP157" s="640" t="n">
        <f aca="false">BE157+BG157+BI157+BC157+BJ157+BN157+BL157</f>
        <v>24009</v>
      </c>
    </row>
    <row r="158" customFormat="false" ht="15" hidden="false" customHeight="true" outlineLevel="0" collapsed="false">
      <c r="B158" s="564"/>
      <c r="C158" s="490" t="s">
        <v>45</v>
      </c>
      <c r="D158" s="57" t="n">
        <v>2745</v>
      </c>
      <c r="E158" s="168" t="n">
        <f aca="false">D158/$X158</f>
        <v>0.020158625247852</v>
      </c>
      <c r="F158" s="60" t="n">
        <v>102021</v>
      </c>
      <c r="G158" s="168" t="n">
        <f aca="false">F158/$X158</f>
        <v>0.749217889402952</v>
      </c>
      <c r="H158" s="60" t="n">
        <v>15955</v>
      </c>
      <c r="I158" s="168" t="n">
        <f aca="false">H158/$X158</f>
        <v>0.117169714327679</v>
      </c>
      <c r="J158" s="60" t="n">
        <v>8170</v>
      </c>
      <c r="K158" s="168" t="n">
        <f aca="false">J158/$X158</f>
        <v>0.0599985312477051</v>
      </c>
      <c r="L158" s="60" t="n">
        <v>5495</v>
      </c>
      <c r="M158" s="168" t="n">
        <f aca="false">L158/$X158</f>
        <v>0.040353969303077</v>
      </c>
      <c r="N158" s="60" t="n">
        <v>487</v>
      </c>
      <c r="O158" s="168" t="n">
        <f aca="false">N158/$X158</f>
        <v>0.0035764118381435</v>
      </c>
      <c r="P158" s="60" t="n">
        <v>0</v>
      </c>
      <c r="Q158" s="168" t="n">
        <f aca="false">P158/$X158</f>
        <v>0</v>
      </c>
      <c r="R158" s="60" t="n">
        <v>522</v>
      </c>
      <c r="S158" s="168" t="n">
        <f aca="false">R158/$X158</f>
        <v>0.00383344348975545</v>
      </c>
      <c r="T158" s="60" t="n">
        <v>0</v>
      </c>
      <c r="U158" s="168" t="n">
        <f aca="false">T158/$X158</f>
        <v>0</v>
      </c>
      <c r="V158" s="60" t="n">
        <v>775</v>
      </c>
      <c r="W158" s="571" t="n">
        <f aca="false">V158/$X158</f>
        <v>0.00569141514283616</v>
      </c>
      <c r="X158" s="634" t="n">
        <f aca="false">D158+F158+H158+J158+L158+N158+P158+R158+T158+V158</f>
        <v>136170</v>
      </c>
      <c r="Y158" s="167" t="n">
        <v>516</v>
      </c>
      <c r="Z158" s="584" t="n">
        <f aca="false">Y158/$AS158</f>
        <v>0.00613409415121255</v>
      </c>
      <c r="AA158" s="60" t="n">
        <v>60222</v>
      </c>
      <c r="AB158" s="584" t="n">
        <f aca="false">AA158/$AS158</f>
        <v>0.715905848787446</v>
      </c>
      <c r="AC158" s="60" t="n">
        <v>9651</v>
      </c>
      <c r="AD158" s="584" t="n">
        <f aca="false">AC158/$AS158</f>
        <v>0.114728958630528</v>
      </c>
      <c r="AE158" s="60" t="n">
        <v>9236</v>
      </c>
      <c r="AF158" s="584" t="n">
        <f aca="false">AE158/$AS158</f>
        <v>0.10979553019496</v>
      </c>
      <c r="AG158" s="60" t="n">
        <v>3493</v>
      </c>
      <c r="AH158" s="584" t="n">
        <f aca="false">AG158/$AS158</f>
        <v>0.0415240133143129</v>
      </c>
      <c r="AI158" s="60" t="n">
        <v>573</v>
      </c>
      <c r="AJ158" s="584" t="n">
        <f aca="false">AI158/$AS158</f>
        <v>0.00681169757489301</v>
      </c>
      <c r="AK158" s="60" t="n">
        <v>0</v>
      </c>
      <c r="AL158" s="584" t="n">
        <f aca="false">AK158/$AS158</f>
        <v>0</v>
      </c>
      <c r="AM158" s="60" t="n">
        <v>429</v>
      </c>
      <c r="AN158" s="584" t="n">
        <f aca="false">AM158/$AS158</f>
        <v>0.00509985734664765</v>
      </c>
      <c r="AO158" s="60" t="n">
        <v>0</v>
      </c>
      <c r="AP158" s="584" t="n">
        <f aca="false">AO158/$AS158</f>
        <v>0</v>
      </c>
      <c r="AQ158" s="60" t="n">
        <v>0</v>
      </c>
      <c r="AR158" s="584" t="n">
        <f aca="false">AQ158/$AS158</f>
        <v>0</v>
      </c>
      <c r="AS158" s="634" t="n">
        <f aca="false">Y158+AA158+AC158+AE158+AG158+AI158+AK158+AM158+AO158+AQ158</f>
        <v>84120</v>
      </c>
      <c r="AT158" s="635" t="n">
        <v>36520</v>
      </c>
      <c r="AU158" s="636" t="n">
        <v>624</v>
      </c>
      <c r="AV158" s="637" t="n">
        <f aca="false">AU158/$BD158</f>
        <v>0.172185430463576</v>
      </c>
      <c r="AW158" s="305" t="n">
        <v>0</v>
      </c>
      <c r="AX158" s="637" t="n">
        <f aca="false">AW158/$BD158</f>
        <v>0</v>
      </c>
      <c r="AY158" s="669" t="n">
        <v>1164</v>
      </c>
      <c r="AZ158" s="637" t="n">
        <f aca="false">AY158/$BD158</f>
        <v>0.321192052980132</v>
      </c>
      <c r="BA158" s="305" t="n">
        <v>1836</v>
      </c>
      <c r="BB158" s="638" t="n">
        <f aca="false">BA158/$BD158</f>
        <v>0.506622516556291</v>
      </c>
      <c r="BC158" s="639" t="n">
        <v>20</v>
      </c>
      <c r="BD158" s="640" t="n">
        <f aca="false">AU158+AW158+AY158+BA158</f>
        <v>3624</v>
      </c>
      <c r="BE158" s="641" t="n">
        <v>0</v>
      </c>
      <c r="BF158" s="637" t="n">
        <f aca="false">BE158/$BP158</f>
        <v>0</v>
      </c>
      <c r="BG158" s="305" t="n">
        <v>0</v>
      </c>
      <c r="BH158" s="637" t="n">
        <f aca="false">BG158/$BP158</f>
        <v>0</v>
      </c>
      <c r="BI158" s="305" t="n">
        <v>0</v>
      </c>
      <c r="BJ158" s="639" t="n">
        <v>1132</v>
      </c>
      <c r="BK158" s="642" t="n">
        <f aca="false">(BI158+BC158+BJ158)/$BP158</f>
        <v>0.0388978930307942</v>
      </c>
      <c r="BL158" s="639" t="n">
        <v>0</v>
      </c>
      <c r="BM158" s="642" t="n">
        <f aca="false">BL158/BP158</f>
        <v>0</v>
      </c>
      <c r="BN158" s="639" t="n">
        <v>28464</v>
      </c>
      <c r="BO158" s="642" t="n">
        <f aca="false">(BN158)/$BP158</f>
        <v>0.961102106969206</v>
      </c>
      <c r="BP158" s="640" t="n">
        <f aca="false">BE158+BG158+BI158+BC158+BJ158+BN158+BL158</f>
        <v>29616</v>
      </c>
    </row>
    <row r="159" customFormat="false" ht="15" hidden="false" customHeight="true" outlineLevel="0" collapsed="false">
      <c r="B159" s="564"/>
      <c r="C159" s="490" t="s">
        <v>46</v>
      </c>
      <c r="D159" s="57" t="n">
        <v>2530</v>
      </c>
      <c r="E159" s="168" t="n">
        <f aca="false">D159/$X159</f>
        <v>0.021905330874395</v>
      </c>
      <c r="F159" s="60" t="n">
        <v>88209</v>
      </c>
      <c r="G159" s="168" t="n">
        <f aca="false">F159/$X159</f>
        <v>0.763734122964233</v>
      </c>
      <c r="H159" s="60" t="n">
        <v>12730</v>
      </c>
      <c r="I159" s="168" t="n">
        <f aca="false">H159/$X159</f>
        <v>0.11021931305575</v>
      </c>
      <c r="J159" s="60" t="n">
        <v>6368</v>
      </c>
      <c r="K159" s="168" t="n">
        <f aca="false">J159/$X159</f>
        <v>0.0551356312285168</v>
      </c>
      <c r="L159" s="60" t="n">
        <v>4284</v>
      </c>
      <c r="M159" s="168" t="n">
        <f aca="false">L159/$X159</f>
        <v>0.0370918725161692</v>
      </c>
      <c r="N159" s="60" t="n">
        <v>300</v>
      </c>
      <c r="O159" s="168" t="n">
        <f aca="false">N159/$X159</f>
        <v>0.00259747006415751</v>
      </c>
      <c r="P159" s="60" t="n">
        <v>0</v>
      </c>
      <c r="Q159" s="168" t="n">
        <f aca="false">P159/$X159</f>
        <v>0</v>
      </c>
      <c r="R159" s="60" t="n">
        <v>461</v>
      </c>
      <c r="S159" s="168" t="n">
        <f aca="false">R159/$X159</f>
        <v>0.00399144566525537</v>
      </c>
      <c r="T159" s="60" t="n">
        <v>0</v>
      </c>
      <c r="U159" s="168" t="n">
        <f aca="false">T159/$X159</f>
        <v>0</v>
      </c>
      <c r="V159" s="60" t="n">
        <v>615</v>
      </c>
      <c r="W159" s="571" t="n">
        <f aca="false">V159/$X159</f>
        <v>0.0053248136315229</v>
      </c>
      <c r="X159" s="634" t="n">
        <f aca="false">D159+F159+H159+J159+L159+N159+P159+R159+T159+V159</f>
        <v>115497</v>
      </c>
      <c r="Y159" s="167" t="n">
        <v>355</v>
      </c>
      <c r="Z159" s="584" t="n">
        <f aca="false">Y159/$AS159</f>
        <v>0.00731114589340143</v>
      </c>
      <c r="AA159" s="60" t="n">
        <v>38226</v>
      </c>
      <c r="AB159" s="584" t="n">
        <f aca="false">AA159/$AS159</f>
        <v>0.7872559518906</v>
      </c>
      <c r="AC159" s="60" t="n">
        <v>4820</v>
      </c>
      <c r="AD159" s="584" t="n">
        <f aca="false">AC159/$AS159</f>
        <v>0.0992668259329434</v>
      </c>
      <c r="AE159" s="60" t="n">
        <v>3334</v>
      </c>
      <c r="AF159" s="584" t="n">
        <f aca="false">AE159/$AS159</f>
        <v>0.0686629870664799</v>
      </c>
      <c r="AG159" s="60" t="n">
        <v>1485</v>
      </c>
      <c r="AH159" s="584" t="n">
        <f aca="false">AG159/$AS159</f>
        <v>0.0305832440892989</v>
      </c>
      <c r="AI159" s="60" t="n">
        <v>182</v>
      </c>
      <c r="AJ159" s="584" t="n">
        <f aca="false">AI159/$AS159</f>
        <v>0.00374824944394102</v>
      </c>
      <c r="AK159" s="60" t="n">
        <v>0</v>
      </c>
      <c r="AL159" s="584" t="n">
        <f aca="false">AK159/$AS159</f>
        <v>0</v>
      </c>
      <c r="AM159" s="60" t="n">
        <v>154</v>
      </c>
      <c r="AN159" s="584" t="n">
        <f aca="false">AM159/$AS159</f>
        <v>0.00317159568333471</v>
      </c>
      <c r="AO159" s="60" t="n">
        <v>0</v>
      </c>
      <c r="AP159" s="584" t="n">
        <f aca="false">AO159/$AS159</f>
        <v>0</v>
      </c>
      <c r="AQ159" s="60" t="n">
        <v>0</v>
      </c>
      <c r="AR159" s="584" t="n">
        <f aca="false">AQ159/$AS159</f>
        <v>0</v>
      </c>
      <c r="AS159" s="634" t="n">
        <f aca="false">Y159+AA159+AC159+AE159+AG159+AI159+AK159+AM159+AO159+AQ159</f>
        <v>48556</v>
      </c>
      <c r="AT159" s="635" t="n">
        <v>33385</v>
      </c>
      <c r="AU159" s="636" t="n">
        <v>479</v>
      </c>
      <c r="AV159" s="637" t="n">
        <f aca="false">AU159/$BD159</f>
        <v>0.169978708303762</v>
      </c>
      <c r="AW159" s="305" t="n">
        <v>1</v>
      </c>
      <c r="AX159" s="637" t="n">
        <f aca="false">AW159/$BD159</f>
        <v>0.00035486160397445</v>
      </c>
      <c r="AY159" s="669" t="n">
        <v>882</v>
      </c>
      <c r="AZ159" s="637" t="n">
        <f aca="false">AY159/$BD159</f>
        <v>0.312987934705465</v>
      </c>
      <c r="BA159" s="305" t="n">
        <v>1456</v>
      </c>
      <c r="BB159" s="638" t="n">
        <f aca="false">BA159/$BD159</f>
        <v>0.516678495386799</v>
      </c>
      <c r="BC159" s="639" t="n">
        <v>20</v>
      </c>
      <c r="BD159" s="640" t="n">
        <f aca="false">AU159+AW159+AY159+BA159</f>
        <v>2818</v>
      </c>
      <c r="BE159" s="641" t="n">
        <v>0</v>
      </c>
      <c r="BF159" s="637" t="n">
        <f aca="false">BE159/$BP159</f>
        <v>0</v>
      </c>
      <c r="BG159" s="305" t="n">
        <v>0</v>
      </c>
      <c r="BH159" s="637" t="n">
        <f aca="false">BG159/$BP159</f>
        <v>0</v>
      </c>
      <c r="BI159" s="305" t="n">
        <v>0</v>
      </c>
      <c r="BJ159" s="639" t="n">
        <v>966</v>
      </c>
      <c r="BK159" s="642" t="n">
        <f aca="false">(BI159+BC159+BJ159)/$BP159</f>
        <v>0.0414895855249316</v>
      </c>
      <c r="BL159" s="639" t="n">
        <v>0</v>
      </c>
      <c r="BM159" s="642" t="n">
        <f aca="false">BL159/BP159</f>
        <v>0</v>
      </c>
      <c r="BN159" s="639" t="n">
        <v>22779</v>
      </c>
      <c r="BO159" s="642" t="n">
        <f aca="false">(BN159)/$BP159</f>
        <v>0.958510414475068</v>
      </c>
      <c r="BP159" s="640" t="n">
        <f aca="false">BE159+BG159+BI159+BC159+BJ159+BN159+BL159</f>
        <v>23765</v>
      </c>
    </row>
    <row r="160" customFormat="false" ht="15" hidden="false" customHeight="true" outlineLevel="0" collapsed="false">
      <c r="B160" s="564"/>
      <c r="C160" s="490" t="s">
        <v>47</v>
      </c>
      <c r="D160" s="57" t="n">
        <v>2836</v>
      </c>
      <c r="E160" s="168" t="n">
        <f aca="false">D160/$X160</f>
        <v>0.0231934312538847</v>
      </c>
      <c r="F160" s="60" t="n">
        <v>91010</v>
      </c>
      <c r="G160" s="168" t="n">
        <f aca="false">F160/$X160</f>
        <v>0.74429978082371</v>
      </c>
      <c r="H160" s="60" t="n">
        <v>16499</v>
      </c>
      <c r="I160" s="168" t="n">
        <f aca="false">H160/$X160</f>
        <v>0.13493244790474</v>
      </c>
      <c r="J160" s="60" t="n">
        <v>6187</v>
      </c>
      <c r="K160" s="168" t="n">
        <f aca="false">J160/$X160</f>
        <v>0.0505986456868069</v>
      </c>
      <c r="L160" s="60" t="n">
        <v>4249</v>
      </c>
      <c r="M160" s="168" t="n">
        <f aca="false">L160/$X160</f>
        <v>0.0347492557820014</v>
      </c>
      <c r="N160" s="60" t="n">
        <v>393</v>
      </c>
      <c r="O160" s="168" t="n">
        <f aca="false">N160/$X160</f>
        <v>0.00321404036769276</v>
      </c>
      <c r="P160" s="60" t="n">
        <v>0</v>
      </c>
      <c r="Q160" s="168" t="n">
        <f aca="false">P160/$X160</f>
        <v>0</v>
      </c>
      <c r="R160" s="60" t="n">
        <v>451</v>
      </c>
      <c r="S160" s="168" t="n">
        <f aca="false">R160/$X160</f>
        <v>0.00368837711406981</v>
      </c>
      <c r="T160" s="60" t="n">
        <v>0</v>
      </c>
      <c r="U160" s="168" t="n">
        <f aca="false">T160/$X160</f>
        <v>0</v>
      </c>
      <c r="V160" s="60" t="n">
        <v>651</v>
      </c>
      <c r="W160" s="571" t="n">
        <f aca="false">V160/$X160</f>
        <v>0.00532402106709412</v>
      </c>
      <c r="X160" s="634" t="n">
        <f aca="false">D160+F160+H160+J160+L160+N160+P160+R160+T160+V160</f>
        <v>122276</v>
      </c>
      <c r="Y160" s="167" t="n">
        <v>274</v>
      </c>
      <c r="Z160" s="584" t="n">
        <f aca="false">Y160/$AS160</f>
        <v>0.00689464281220905</v>
      </c>
      <c r="AA160" s="60" t="n">
        <v>31454</v>
      </c>
      <c r="AB160" s="584" t="n">
        <f aca="false">AA160/$AS160</f>
        <v>0.791474799325633</v>
      </c>
      <c r="AC160" s="60" t="n">
        <v>4324</v>
      </c>
      <c r="AD160" s="584" t="n">
        <f aca="false">AC160/$AS160</f>
        <v>0.108804509197051</v>
      </c>
      <c r="AE160" s="60" t="n">
        <v>2320</v>
      </c>
      <c r="AF160" s="584" t="n">
        <f aca="false">AE160/$AS160</f>
        <v>0.0583779975340329</v>
      </c>
      <c r="AG160" s="60" t="n">
        <v>1288</v>
      </c>
      <c r="AH160" s="584" t="n">
        <f aca="false">AG160/$AS160</f>
        <v>0.0324098538033769</v>
      </c>
      <c r="AI160" s="60" t="n">
        <v>24</v>
      </c>
      <c r="AJ160" s="584" t="n">
        <f aca="false">AI160/$AS160</f>
        <v>0.000603910319317581</v>
      </c>
      <c r="AK160" s="60" t="n">
        <v>0</v>
      </c>
      <c r="AL160" s="584" t="n">
        <f aca="false">AK160/$AS160</f>
        <v>0</v>
      </c>
      <c r="AM160" s="60" t="n">
        <v>57</v>
      </c>
      <c r="AN160" s="584" t="n">
        <f aca="false">AM160/$AS160</f>
        <v>0.00143428700837926</v>
      </c>
      <c r="AO160" s="60" t="n">
        <v>0</v>
      </c>
      <c r="AP160" s="584" t="n">
        <f aca="false">AO160/$AS160</f>
        <v>0</v>
      </c>
      <c r="AQ160" s="60" t="n">
        <v>0</v>
      </c>
      <c r="AR160" s="584" t="n">
        <f aca="false">AQ160/$AS160</f>
        <v>0</v>
      </c>
      <c r="AS160" s="634" t="n">
        <f aca="false">Y160+AA160+AC160+AE160+AG160+AI160+AK160+AM160+AO160+AQ160</f>
        <v>39741</v>
      </c>
      <c r="AT160" s="635" t="n">
        <v>34896</v>
      </c>
      <c r="AU160" s="636" t="n">
        <v>490</v>
      </c>
      <c r="AV160" s="637" t="n">
        <f aca="false">AU160/$BD160</f>
        <v>0.197979797979798</v>
      </c>
      <c r="AW160" s="305" t="n">
        <v>2</v>
      </c>
      <c r="AX160" s="637" t="n">
        <f aca="false">AW160/$BD160</f>
        <v>0.000808080808080808</v>
      </c>
      <c r="AY160" s="669" t="n">
        <v>832</v>
      </c>
      <c r="AZ160" s="637" t="n">
        <f aca="false">AY160/$BD160</f>
        <v>0.336161616161616</v>
      </c>
      <c r="BA160" s="305" t="n">
        <v>1151</v>
      </c>
      <c r="BB160" s="638" t="n">
        <f aca="false">BA160/$BD160</f>
        <v>0.465050505050505</v>
      </c>
      <c r="BC160" s="639" t="n">
        <v>20</v>
      </c>
      <c r="BD160" s="640" t="n">
        <f aca="false">AU160+AW160+AY160+BA160</f>
        <v>2475</v>
      </c>
      <c r="BE160" s="641" t="n">
        <v>0</v>
      </c>
      <c r="BF160" s="637" t="n">
        <f aca="false">BE160/$BP160</f>
        <v>0</v>
      </c>
      <c r="BG160" s="305" t="n">
        <v>0</v>
      </c>
      <c r="BH160" s="637" t="n">
        <f aca="false">BG160/$BP160</f>
        <v>0</v>
      </c>
      <c r="BI160" s="305" t="n">
        <v>0</v>
      </c>
      <c r="BJ160" s="639" t="n">
        <v>989</v>
      </c>
      <c r="BK160" s="642" t="n">
        <f aca="false">(BI160+BC160+BJ160)/$BP160</f>
        <v>0.0423220502495701</v>
      </c>
      <c r="BL160" s="639" t="n">
        <v>0</v>
      </c>
      <c r="BM160" s="642" t="n">
        <f aca="false">BL160/BP160</f>
        <v>0</v>
      </c>
      <c r="BN160" s="639" t="n">
        <v>22832</v>
      </c>
      <c r="BO160" s="642" t="n">
        <f aca="false">(BN160)/$BP160</f>
        <v>0.95767794975043</v>
      </c>
      <c r="BP160" s="640" t="n">
        <f aca="false">BE160+BG160+BI160+BC160+BJ160+BN160+BL160</f>
        <v>23841</v>
      </c>
    </row>
    <row r="161" customFormat="false" ht="15" hidden="false" customHeight="true" outlineLevel="0" collapsed="false">
      <c r="B161" s="564"/>
      <c r="C161" s="490" t="s">
        <v>48</v>
      </c>
      <c r="D161" s="57" t="n">
        <v>1668</v>
      </c>
      <c r="E161" s="168" t="n">
        <f aca="false">D161/$X161</f>
        <v>0.0215964264905807</v>
      </c>
      <c r="F161" s="60" t="n">
        <v>58461</v>
      </c>
      <c r="G161" s="168" t="n">
        <f aca="false">F161/$X161</f>
        <v>0.756923674499903</v>
      </c>
      <c r="H161" s="60" t="n">
        <v>9931</v>
      </c>
      <c r="I161" s="168" t="n">
        <f aca="false">H161/$X161</f>
        <v>0.12858160160549</v>
      </c>
      <c r="J161" s="60" t="n">
        <v>3477</v>
      </c>
      <c r="K161" s="168" t="n">
        <f aca="false">J161/$X161</f>
        <v>0.0450184501845019</v>
      </c>
      <c r="L161" s="60" t="n">
        <v>2778</v>
      </c>
      <c r="M161" s="168" t="n">
        <f aca="false">L161/$X161</f>
        <v>0.0359681491551758</v>
      </c>
      <c r="N161" s="60" t="n">
        <v>70</v>
      </c>
      <c r="O161" s="168" t="n">
        <f aca="false">N161/$X161</f>
        <v>0.000906324852722211</v>
      </c>
      <c r="P161" s="60" t="n">
        <v>0</v>
      </c>
      <c r="Q161" s="168" t="n">
        <f aca="false">P161/$X161</f>
        <v>0</v>
      </c>
      <c r="R161" s="60" t="n">
        <v>245</v>
      </c>
      <c r="S161" s="168" t="n">
        <f aca="false">R161/$X161</f>
        <v>0.00317213698452774</v>
      </c>
      <c r="T161" s="60" t="n">
        <v>0</v>
      </c>
      <c r="U161" s="168" t="n">
        <f aca="false">T161/$X161</f>
        <v>0</v>
      </c>
      <c r="V161" s="60" t="n">
        <v>605</v>
      </c>
      <c r="W161" s="571" t="n">
        <f aca="false">V161/$X161</f>
        <v>0.00783323622709911</v>
      </c>
      <c r="X161" s="634" t="n">
        <f aca="false">D161+F161+H161+J161+L161+N161+P161+R161+T161+V161</f>
        <v>77235</v>
      </c>
      <c r="Y161" s="167" t="n">
        <v>210</v>
      </c>
      <c r="Z161" s="584" t="n">
        <f aca="false">Y161/$AS161</f>
        <v>0.00848210679376363</v>
      </c>
      <c r="AA161" s="60" t="n">
        <v>20306</v>
      </c>
      <c r="AB161" s="584" t="n">
        <f aca="false">AA161/$AS161</f>
        <v>0.820179335972211</v>
      </c>
      <c r="AC161" s="60" t="n">
        <v>2216</v>
      </c>
      <c r="AD161" s="584" t="n">
        <f aca="false">AC161/$AS161</f>
        <v>0.0895064221665724</v>
      </c>
      <c r="AE161" s="60" t="n">
        <v>1262</v>
      </c>
      <c r="AF161" s="584" t="n">
        <f aca="false">AE161/$AS161</f>
        <v>0.0509734227320462</v>
      </c>
      <c r="AG161" s="60" t="n">
        <v>740</v>
      </c>
      <c r="AH161" s="584" t="n">
        <f aca="false">AG161/$AS161</f>
        <v>0.0298893287018337</v>
      </c>
      <c r="AI161" s="60" t="n">
        <v>7</v>
      </c>
      <c r="AJ161" s="584" t="n">
        <f aca="false">AI161/$AS161</f>
        <v>0.000282736893125454</v>
      </c>
      <c r="AK161" s="60" t="n">
        <v>0</v>
      </c>
      <c r="AL161" s="584" t="n">
        <f aca="false">AK161/$AS161</f>
        <v>0</v>
      </c>
      <c r="AM161" s="60" t="n">
        <v>17</v>
      </c>
      <c r="AN161" s="584" t="n">
        <f aca="false">AM161/$AS161</f>
        <v>0.000686646740447532</v>
      </c>
      <c r="AO161" s="60" t="n">
        <v>0</v>
      </c>
      <c r="AP161" s="584" t="n">
        <f aca="false">AO161/$AS161</f>
        <v>0</v>
      </c>
      <c r="AQ161" s="60" t="n">
        <v>0</v>
      </c>
      <c r="AR161" s="584" t="n">
        <f aca="false">AQ161/$AS161</f>
        <v>0</v>
      </c>
      <c r="AS161" s="634" t="n">
        <f aca="false">Y161+AA161+AC161+AE161+AG161+AI161+AK161+AM161+AO161+AQ161</f>
        <v>24758</v>
      </c>
      <c r="AT161" s="635" t="n">
        <v>25351</v>
      </c>
      <c r="AU161" s="636" t="n">
        <v>281</v>
      </c>
      <c r="AV161" s="637" t="n">
        <f aca="false">AU161/$BD161</f>
        <v>0.470686767169179</v>
      </c>
      <c r="AW161" s="305" t="n">
        <v>0</v>
      </c>
      <c r="AX161" s="637" t="n">
        <f aca="false">AW161/$BD161</f>
        <v>0</v>
      </c>
      <c r="AY161" s="669" t="n">
        <v>316</v>
      </c>
      <c r="AZ161" s="637" t="n">
        <f aca="false">AY161/$BD161</f>
        <v>0.529313232830821</v>
      </c>
      <c r="BA161" s="305" t="n">
        <v>0</v>
      </c>
      <c r="BB161" s="638" t="n">
        <f aca="false">BA161/$BD161</f>
        <v>0</v>
      </c>
      <c r="BC161" s="639" t="n">
        <v>20</v>
      </c>
      <c r="BD161" s="640" t="n">
        <f aca="false">AU161+AW161+AY161+BA161</f>
        <v>597</v>
      </c>
      <c r="BE161" s="641" t="n">
        <v>0</v>
      </c>
      <c r="BF161" s="637" t="n">
        <f aca="false">BE161/$BP161</f>
        <v>0</v>
      </c>
      <c r="BG161" s="305" t="n">
        <v>0</v>
      </c>
      <c r="BH161" s="637" t="n">
        <f aca="false">BG161/$BP161</f>
        <v>0</v>
      </c>
      <c r="BI161" s="305" t="n">
        <v>0</v>
      </c>
      <c r="BJ161" s="639" t="n">
        <v>599</v>
      </c>
      <c r="BK161" s="642" t="n">
        <f aca="false">(BI161+BC161+BJ161)/$BP161</f>
        <v>0.0336339926103021</v>
      </c>
      <c r="BL161" s="639" t="n">
        <v>0</v>
      </c>
      <c r="BM161" s="642" t="n">
        <f aca="false">BL161/BP161</f>
        <v>0</v>
      </c>
      <c r="BN161" s="639" t="n">
        <v>17785</v>
      </c>
      <c r="BO161" s="642" t="n">
        <f aca="false">(BN161)/$BP161</f>
        <v>0.966366007389698</v>
      </c>
      <c r="BP161" s="640" t="n">
        <f aca="false">BE161+BG161+BI161+BC161+BJ161+BN161+BL161</f>
        <v>18404</v>
      </c>
    </row>
    <row r="162" customFormat="false" ht="15" hidden="false" customHeight="true" outlineLevel="0" collapsed="false">
      <c r="B162" s="564"/>
      <c r="C162" s="490" t="s">
        <v>49</v>
      </c>
      <c r="D162" s="57" t="n">
        <v>2301</v>
      </c>
      <c r="E162" s="168" t="n">
        <f aca="false">D162/$X162</f>
        <v>0.020194484913377</v>
      </c>
      <c r="F162" s="60" t="n">
        <v>86180</v>
      </c>
      <c r="G162" s="168" t="n">
        <f aca="false">F162/$X162</f>
        <v>0.756349721788278</v>
      </c>
      <c r="H162" s="60" t="n">
        <v>14067</v>
      </c>
      <c r="I162" s="168" t="n">
        <f aca="false">H162/$X162</f>
        <v>0.123457548577346</v>
      </c>
      <c r="J162" s="60" t="n">
        <v>5904</v>
      </c>
      <c r="K162" s="168" t="n">
        <f aca="false">J162/$X162</f>
        <v>0.0518158361271524</v>
      </c>
      <c r="L162" s="60" t="n">
        <v>4108</v>
      </c>
      <c r="M162" s="168" t="n">
        <f aca="false">L162/$X162</f>
        <v>0.0360534306928086</v>
      </c>
      <c r="N162" s="60" t="n">
        <v>260</v>
      </c>
      <c r="O162" s="168" t="n">
        <f aca="false">N162/$X162</f>
        <v>0.00228186270207649</v>
      </c>
      <c r="P162" s="60" t="n">
        <v>0</v>
      </c>
      <c r="Q162" s="168" t="n">
        <f aca="false">P162/$X162</f>
        <v>0</v>
      </c>
      <c r="R162" s="60" t="n">
        <v>554</v>
      </c>
      <c r="S162" s="168" t="n">
        <f aca="false">R162/$X162</f>
        <v>0.00486212283442453</v>
      </c>
      <c r="T162" s="60" t="n">
        <v>0</v>
      </c>
      <c r="U162" s="168" t="n">
        <f aca="false">T162/$X162</f>
        <v>0</v>
      </c>
      <c r="V162" s="60" t="n">
        <v>568</v>
      </c>
      <c r="W162" s="571" t="n">
        <f aca="false">V162/$X162</f>
        <v>0.00498499236453634</v>
      </c>
      <c r="X162" s="634" t="n">
        <f aca="false">D162+F162+H162+J162+L162+N162+P162+R162+T162+V162</f>
        <v>113942</v>
      </c>
      <c r="Y162" s="167" t="n">
        <v>501</v>
      </c>
      <c r="Z162" s="584" t="n">
        <f aca="false">Y162/$AS162</f>
        <v>0.00682886935187078</v>
      </c>
      <c r="AA162" s="60" t="n">
        <v>53212</v>
      </c>
      <c r="AB162" s="584" t="n">
        <f aca="false">AA162/$AS162</f>
        <v>0.725304981939617</v>
      </c>
      <c r="AC162" s="60" t="n">
        <v>7367</v>
      </c>
      <c r="AD162" s="584" t="n">
        <f aca="false">AC162/$AS162</f>
        <v>0.100415729571321</v>
      </c>
      <c r="AE162" s="60" t="n">
        <v>8724</v>
      </c>
      <c r="AF162" s="584" t="n">
        <f aca="false">AE162/$AS162</f>
        <v>0.11891228787569</v>
      </c>
      <c r="AG162" s="60" t="n">
        <v>2839</v>
      </c>
      <c r="AH162" s="584" t="n">
        <f aca="false">AG162/$AS162</f>
        <v>0.0386969263272678</v>
      </c>
      <c r="AI162" s="60" t="n">
        <v>401</v>
      </c>
      <c r="AJ162" s="584" t="n">
        <f aca="false">AI162/$AS162</f>
        <v>0.00546582157704628</v>
      </c>
      <c r="AK162" s="60" t="n">
        <v>0</v>
      </c>
      <c r="AL162" s="584" t="n">
        <f aca="false">AK162/$AS162</f>
        <v>0</v>
      </c>
      <c r="AM162" s="60" t="n">
        <v>295</v>
      </c>
      <c r="AN162" s="584" t="n">
        <f aca="false">AM162/$AS162</f>
        <v>0.0040209909357323</v>
      </c>
      <c r="AO162" s="60" t="n">
        <v>0</v>
      </c>
      <c r="AP162" s="584" t="n">
        <f aca="false">AO162/$AS162</f>
        <v>0</v>
      </c>
      <c r="AQ162" s="60" t="n">
        <v>26</v>
      </c>
      <c r="AR162" s="584" t="n">
        <f aca="false">AQ162/$AS162</f>
        <v>0.000354392421454372</v>
      </c>
      <c r="AS162" s="634" t="n">
        <f aca="false">Y162+AA162+AC162+AE162+AG162+AI162+AK162+AM162+AO162+AQ162</f>
        <v>73365</v>
      </c>
      <c r="AT162" s="635" t="n">
        <v>35322</v>
      </c>
      <c r="AU162" s="636" t="n">
        <v>498</v>
      </c>
      <c r="AV162" s="637" t="n">
        <f aca="false">AU162/$BD162</f>
        <v>0.18195104128608</v>
      </c>
      <c r="AW162" s="305" t="n">
        <v>2</v>
      </c>
      <c r="AX162" s="637" t="n">
        <f aca="false">AW162/$BD162</f>
        <v>0.000730727073438071</v>
      </c>
      <c r="AY162" s="669" t="n">
        <v>759</v>
      </c>
      <c r="AZ162" s="637" t="n">
        <f aca="false">AY162/$BD162</f>
        <v>0.277310924369748</v>
      </c>
      <c r="BA162" s="305" t="n">
        <v>1478</v>
      </c>
      <c r="BB162" s="638" t="n">
        <f aca="false">BA162/$BD162</f>
        <v>0.540007307270734</v>
      </c>
      <c r="BC162" s="639" t="n">
        <v>30</v>
      </c>
      <c r="BD162" s="640" t="n">
        <f aca="false">AU162+AW162+AY162+BA162</f>
        <v>2737</v>
      </c>
      <c r="BE162" s="641" t="n">
        <v>0</v>
      </c>
      <c r="BF162" s="637" t="n">
        <f aca="false">BE162/$BP162</f>
        <v>0</v>
      </c>
      <c r="BG162" s="305" t="n">
        <v>0</v>
      </c>
      <c r="BH162" s="637" t="n">
        <f aca="false">BG162/$BP162</f>
        <v>0</v>
      </c>
      <c r="BI162" s="305" t="n">
        <v>0</v>
      </c>
      <c r="BJ162" s="639" t="n">
        <v>1113</v>
      </c>
      <c r="BK162" s="642" t="n">
        <f aca="false">(BI162+BC162+BJ162)/$BP162</f>
        <v>0.0415636363636364</v>
      </c>
      <c r="BL162" s="639" t="n">
        <v>0</v>
      </c>
      <c r="BM162" s="642" t="n">
        <f aca="false">BL162/BP162</f>
        <v>0</v>
      </c>
      <c r="BN162" s="639" t="n">
        <v>26357</v>
      </c>
      <c r="BO162" s="642" t="n">
        <f aca="false">(BN162)/$BP162</f>
        <v>0.958436363636364</v>
      </c>
      <c r="BP162" s="640" t="n">
        <f aca="false">BE162+BG162+BI162+BC162+BJ162+BN162+BL162</f>
        <v>27500</v>
      </c>
    </row>
    <row r="163" customFormat="false" ht="15" hidden="false" customHeight="true" outlineLevel="0" collapsed="false">
      <c r="B163" s="564"/>
      <c r="C163" s="490" t="s">
        <v>50</v>
      </c>
      <c r="D163" s="57" t="n">
        <v>2637</v>
      </c>
      <c r="E163" s="168" t="n">
        <f aca="false">D163/$X163</f>
        <v>0.0197294587679002</v>
      </c>
      <c r="F163" s="60" t="n">
        <v>100195</v>
      </c>
      <c r="G163" s="168" t="n">
        <f aca="false">F163/$X163</f>
        <v>0.749637133579733</v>
      </c>
      <c r="H163" s="60" t="n">
        <v>15902</v>
      </c>
      <c r="I163" s="168" t="n">
        <f aca="false">H163/$X163</f>
        <v>0.118975295156294</v>
      </c>
      <c r="J163" s="60" t="n">
        <v>7527</v>
      </c>
      <c r="K163" s="168" t="n">
        <f aca="false">J163/$X163</f>
        <v>0.056315372069012</v>
      </c>
      <c r="L163" s="60" t="n">
        <v>5812</v>
      </c>
      <c r="M163" s="168" t="n">
        <f aca="false">L163/$X163</f>
        <v>0.0434841161771087</v>
      </c>
      <c r="N163" s="60" t="n">
        <v>260</v>
      </c>
      <c r="O163" s="168" t="n">
        <f aca="false">N163/$X163</f>
        <v>0.00194526328390369</v>
      </c>
      <c r="P163" s="60" t="n">
        <v>1</v>
      </c>
      <c r="Q163" s="662" t="n">
        <f aca="false">P163/$X163</f>
        <v>7.48178186116806E-006</v>
      </c>
      <c r="R163" s="60" t="n">
        <v>702</v>
      </c>
      <c r="S163" s="168" t="n">
        <f aca="false">R163/$X163</f>
        <v>0.00525221086653998</v>
      </c>
      <c r="T163" s="60" t="n">
        <v>0</v>
      </c>
      <c r="U163" s="168" t="n">
        <f aca="false">T163/$X163</f>
        <v>0</v>
      </c>
      <c r="V163" s="60" t="n">
        <v>622</v>
      </c>
      <c r="W163" s="571" t="n">
        <f aca="false">V163/$X163</f>
        <v>0.00465366831764653</v>
      </c>
      <c r="X163" s="634" t="n">
        <f aca="false">D163+F163+H163+J163+L163+N163+P163+R163+T163+V163</f>
        <v>133658</v>
      </c>
      <c r="Y163" s="167" t="n">
        <v>751</v>
      </c>
      <c r="Z163" s="584" t="n">
        <f aca="false">Y163/$AS163</f>
        <v>0.00650926551909442</v>
      </c>
      <c r="AA163" s="60" t="n">
        <v>81045</v>
      </c>
      <c r="AB163" s="584" t="n">
        <f aca="false">AA163/$AS163</f>
        <v>0.702454625825576</v>
      </c>
      <c r="AC163" s="60" t="n">
        <v>11511</v>
      </c>
      <c r="AD163" s="584" t="n">
        <f aca="false">AC163/$AS163</f>
        <v>0.0997711789484633</v>
      </c>
      <c r="AE163" s="60" t="n">
        <v>14993</v>
      </c>
      <c r="AF163" s="584" t="n">
        <f aca="false">AE163/$AS163</f>
        <v>0.129951288851908</v>
      </c>
      <c r="AG163" s="60" t="n">
        <v>5558</v>
      </c>
      <c r="AH163" s="584" t="n">
        <f aca="false">AG163/$AS163</f>
        <v>0.0481737653197428</v>
      </c>
      <c r="AI163" s="60" t="n">
        <v>732</v>
      </c>
      <c r="AJ163" s="584" t="n">
        <f aca="false">AI163/$AS163</f>
        <v>0.00634458370170056</v>
      </c>
      <c r="AK163" s="60" t="n">
        <v>0</v>
      </c>
      <c r="AL163" s="584" t="n">
        <f aca="false">AK163/$AS163</f>
        <v>0</v>
      </c>
      <c r="AM163" s="60" t="n">
        <v>750</v>
      </c>
      <c r="AN163" s="584" t="n">
        <f aca="false">AM163/$AS163</f>
        <v>0.00650059805502106</v>
      </c>
      <c r="AO163" s="60" t="n">
        <v>0</v>
      </c>
      <c r="AP163" s="584" t="n">
        <f aca="false">AO163/$AS163</f>
        <v>0</v>
      </c>
      <c r="AQ163" s="60" t="n">
        <v>34</v>
      </c>
      <c r="AR163" s="584" t="n">
        <f aca="false">AQ163/$AS163</f>
        <v>0.000294693778494288</v>
      </c>
      <c r="AS163" s="634" t="n">
        <f aca="false">Y163+AA163+AC163+AE163+AG163+AI163+AK163+AM163+AO163+AQ163</f>
        <v>115374</v>
      </c>
      <c r="AT163" s="635" t="n">
        <v>38204</v>
      </c>
      <c r="AU163" s="636" t="n">
        <v>557</v>
      </c>
      <c r="AV163" s="637" t="n">
        <f aca="false">AU163/$BD163</f>
        <v>0.171068796068796</v>
      </c>
      <c r="AW163" s="305" t="n">
        <v>0</v>
      </c>
      <c r="AX163" s="637" t="n">
        <f aca="false">AW163/$BD163</f>
        <v>0</v>
      </c>
      <c r="AY163" s="669" t="n">
        <v>827</v>
      </c>
      <c r="AZ163" s="637" t="n">
        <f aca="false">AY163/$BD163</f>
        <v>0.253992628992629</v>
      </c>
      <c r="BA163" s="305" t="n">
        <v>1872</v>
      </c>
      <c r="BB163" s="638" t="n">
        <f aca="false">BA163/$BD163</f>
        <v>0.574938574938575</v>
      </c>
      <c r="BC163" s="639" t="n">
        <v>0</v>
      </c>
      <c r="BD163" s="640" t="n">
        <f aca="false">AU163+AW163+AY163+BA163</f>
        <v>3256</v>
      </c>
      <c r="BE163" s="641" t="n">
        <v>0</v>
      </c>
      <c r="BF163" s="637" t="n">
        <f aca="false">BE163/$BP163</f>
        <v>0</v>
      </c>
      <c r="BG163" s="305" t="n">
        <v>0</v>
      </c>
      <c r="BH163" s="637" t="n">
        <f aca="false">BG163/$BP163</f>
        <v>0</v>
      </c>
      <c r="BI163" s="305" t="n">
        <v>0</v>
      </c>
      <c r="BJ163" s="639" t="n">
        <v>1219</v>
      </c>
      <c r="BK163" s="642" t="n">
        <f aca="false">(BI163+BC163+BJ163)/$BP163</f>
        <v>0.0314865039390417</v>
      </c>
      <c r="BL163" s="639" t="n">
        <v>1867</v>
      </c>
      <c r="BM163" s="642" t="n">
        <f aca="false">BL163/BP163</f>
        <v>0.0482242025054888</v>
      </c>
      <c r="BN163" s="639" t="n">
        <v>35629</v>
      </c>
      <c r="BO163" s="642" t="n">
        <f aca="false">(BN163)/$BP163</f>
        <v>0.920289293555469</v>
      </c>
      <c r="BP163" s="640" t="n">
        <f aca="false">BE163+BG163+BI163+BC163+BJ163+BN163+BL163</f>
        <v>38715</v>
      </c>
    </row>
    <row r="164" customFormat="false" ht="15" hidden="false" customHeight="true" outlineLevel="0" collapsed="false">
      <c r="B164" s="564"/>
      <c r="C164" s="490" t="s">
        <v>51</v>
      </c>
      <c r="D164" s="57" t="n">
        <v>2410</v>
      </c>
      <c r="E164" s="168" t="n">
        <f aca="false">D164/$X164</f>
        <v>0.0187261552328337</v>
      </c>
      <c r="F164" s="60" t="n">
        <v>96240</v>
      </c>
      <c r="G164" s="168" t="n">
        <f aca="false">F164/$X164</f>
        <v>0.747802979090422</v>
      </c>
      <c r="H164" s="60" t="n">
        <v>15251</v>
      </c>
      <c r="I164" s="168" t="n">
        <f aca="false">H164/$X164</f>
        <v>0.118503150811596</v>
      </c>
      <c r="J164" s="60" t="n">
        <v>7730</v>
      </c>
      <c r="K164" s="168" t="n">
        <f aca="false">J164/$X164</f>
        <v>0.0600635601451471</v>
      </c>
      <c r="L164" s="60" t="n">
        <v>5467</v>
      </c>
      <c r="M164" s="168" t="n">
        <f aca="false">L164/$X164</f>
        <v>0.0424796226796273</v>
      </c>
      <c r="N164" s="60" t="n">
        <v>256</v>
      </c>
      <c r="O164" s="168" t="n">
        <f aca="false">N164/$X164</f>
        <v>0.00198916835668275</v>
      </c>
      <c r="P164" s="60" t="n">
        <v>0</v>
      </c>
      <c r="Q164" s="168" t="n">
        <f aca="false">P164/$X164</f>
        <v>0</v>
      </c>
      <c r="R164" s="60" t="n">
        <v>615</v>
      </c>
      <c r="S164" s="168" t="n">
        <f aca="false">R164/$X164</f>
        <v>0.00477866616937458</v>
      </c>
      <c r="T164" s="60" t="n">
        <v>0</v>
      </c>
      <c r="U164" s="168" t="n">
        <f aca="false">T164/$X164</f>
        <v>0</v>
      </c>
      <c r="V164" s="60" t="n">
        <v>728</v>
      </c>
      <c r="W164" s="571" t="n">
        <f aca="false">V164/$X164</f>
        <v>0.00565669751431657</v>
      </c>
      <c r="X164" s="634" t="n">
        <f aca="false">D164+F164+H164+J164+L164+N164+P164+R164+T164+V164</f>
        <v>128697</v>
      </c>
      <c r="Y164" s="167" t="n">
        <v>685</v>
      </c>
      <c r="Z164" s="584" t="n">
        <f aca="false">Y164/$AS164</f>
        <v>0.00614890217410818</v>
      </c>
      <c r="AA164" s="60" t="n">
        <v>77754</v>
      </c>
      <c r="AB164" s="584" t="n">
        <f aca="false">AA164/$AS164</f>
        <v>0.697958744008187</v>
      </c>
      <c r="AC164" s="60" t="n">
        <v>10956</v>
      </c>
      <c r="AD164" s="584" t="n">
        <f aca="false">AC164/$AS164</f>
        <v>0.098346528787634</v>
      </c>
      <c r="AE164" s="60" t="n">
        <v>14837</v>
      </c>
      <c r="AF164" s="584" t="n">
        <f aca="false">AE164/$AS164</f>
        <v>0.133184323441231</v>
      </c>
      <c r="AG164" s="60" t="n">
        <v>5646</v>
      </c>
      <c r="AH164" s="584" t="n">
        <f aca="false">AG164/$AS164</f>
        <v>0.0506813163138902</v>
      </c>
      <c r="AI164" s="60" t="n">
        <v>814</v>
      </c>
      <c r="AJ164" s="584" t="n">
        <f aca="false">AI164/$AS164</f>
        <v>0.00730687061273586</v>
      </c>
      <c r="AK164" s="60" t="n">
        <v>0</v>
      </c>
      <c r="AL164" s="584" t="n">
        <f aca="false">AK164/$AS164</f>
        <v>0</v>
      </c>
      <c r="AM164" s="60" t="n">
        <v>707</v>
      </c>
      <c r="AN164" s="584" t="n">
        <f aca="false">AM164/$AS164</f>
        <v>0.00634638516364159</v>
      </c>
      <c r="AO164" s="60" t="n">
        <v>0</v>
      </c>
      <c r="AP164" s="584" t="n">
        <f aca="false">AO164/$AS164</f>
        <v>0</v>
      </c>
      <c r="AQ164" s="60" t="n">
        <v>3</v>
      </c>
      <c r="AR164" s="584" t="n">
        <f aca="false">AQ164/$AS164</f>
        <v>2.69294985727366E-005</v>
      </c>
      <c r="AS164" s="634" t="n">
        <f aca="false">Y164+AA164+AC164+AE164+AG164+AI164+AK164+AM164+AO164+AQ164</f>
        <v>111402</v>
      </c>
      <c r="AT164" s="635" t="n">
        <v>35956</v>
      </c>
      <c r="AU164" s="636" t="n">
        <v>538</v>
      </c>
      <c r="AV164" s="637" t="n">
        <f aca="false">AU164/$BD164</f>
        <v>0.18943661971831</v>
      </c>
      <c r="AW164" s="305" t="n">
        <v>0</v>
      </c>
      <c r="AX164" s="637" t="n">
        <f aca="false">AW164/$BD164</f>
        <v>0</v>
      </c>
      <c r="AY164" s="669" t="n">
        <v>732</v>
      </c>
      <c r="AZ164" s="637" t="n">
        <f aca="false">AY164/$BD164</f>
        <v>0.257746478873239</v>
      </c>
      <c r="BA164" s="305" t="n">
        <v>1570</v>
      </c>
      <c r="BB164" s="638" t="n">
        <f aca="false">BA164/$BD164</f>
        <v>0.552816901408451</v>
      </c>
      <c r="BC164" s="639" t="n">
        <v>0</v>
      </c>
      <c r="BD164" s="640" t="n">
        <f aca="false">AU164+AW164+AY164+BA164</f>
        <v>2840</v>
      </c>
      <c r="BE164" s="641" t="n">
        <v>0</v>
      </c>
      <c r="BF164" s="637" t="n">
        <f aca="false">BE164/$BP164</f>
        <v>0</v>
      </c>
      <c r="BG164" s="305" t="n">
        <v>0</v>
      </c>
      <c r="BH164" s="637" t="n">
        <f aca="false">BG164/$BP164</f>
        <v>0</v>
      </c>
      <c r="BI164" s="305" t="n">
        <v>0</v>
      </c>
      <c r="BJ164" s="639" t="n">
        <v>1212</v>
      </c>
      <c r="BK164" s="642" t="n">
        <f aca="false">(BI164+BC164+BJ164)/$BP164</f>
        <v>0.0338983050847458</v>
      </c>
      <c r="BL164" s="639" t="n">
        <v>1914</v>
      </c>
      <c r="BM164" s="642" t="n">
        <f aca="false">BL164/BP164</f>
        <v>0.0535324718912569</v>
      </c>
      <c r="BN164" s="639" t="n">
        <v>32628</v>
      </c>
      <c r="BO164" s="642" t="n">
        <f aca="false">(BN164)/$BP164</f>
        <v>0.912569223023997</v>
      </c>
      <c r="BP164" s="640" t="n">
        <f aca="false">BE164+BG164+BI164+BC164+BJ164+BN164+BL164</f>
        <v>35754</v>
      </c>
    </row>
    <row r="165" customFormat="false" ht="15" hidden="false" customHeight="true" outlineLevel="0" collapsed="false">
      <c r="B165" s="564"/>
      <c r="C165" s="670" t="s">
        <v>52</v>
      </c>
      <c r="D165" s="68" t="n">
        <v>2282</v>
      </c>
      <c r="E165" s="173" t="n">
        <f aca="false">D165/$X165</f>
        <v>0.0203908393126804</v>
      </c>
      <c r="F165" s="69" t="n">
        <v>85048</v>
      </c>
      <c r="G165" s="173" t="n">
        <f aca="false">F165/$X165</f>
        <v>0.759947459187047</v>
      </c>
      <c r="H165" s="69" t="n">
        <v>12840</v>
      </c>
      <c r="I165" s="173" t="n">
        <f aca="false">H165/$X165</f>
        <v>0.114731979305353</v>
      </c>
      <c r="J165" s="69" t="n">
        <v>5648</v>
      </c>
      <c r="K165" s="173" t="n">
        <f aca="false">J165/$X165</f>
        <v>0.0504677740745043</v>
      </c>
      <c r="L165" s="69" t="n">
        <v>4568</v>
      </c>
      <c r="M165" s="173" t="n">
        <f aca="false">L165/$X165</f>
        <v>0.0408174206749886</v>
      </c>
      <c r="N165" s="69" t="n">
        <v>165</v>
      </c>
      <c r="O165" s="173" t="n">
        <f aca="false">N165/$X165</f>
        <v>0.00147435954714823</v>
      </c>
      <c r="P165" s="69" t="n">
        <v>0</v>
      </c>
      <c r="Q165" s="173" t="n">
        <f aca="false">P165/$X165</f>
        <v>0</v>
      </c>
      <c r="R165" s="69" t="n">
        <v>600</v>
      </c>
      <c r="S165" s="173" t="n">
        <f aca="false">R165/$X165</f>
        <v>0.00536130744417539</v>
      </c>
      <c r="T165" s="69" t="n">
        <v>0</v>
      </c>
      <c r="U165" s="173" t="n">
        <f aca="false">T165/$X165</f>
        <v>0</v>
      </c>
      <c r="V165" s="69" t="n">
        <v>762</v>
      </c>
      <c r="W165" s="573" t="n">
        <f aca="false">V165/$X165</f>
        <v>0.00680886045410274</v>
      </c>
      <c r="X165" s="644" t="n">
        <f aca="false">D165+F165+H165+J165+L165+N165+P165+R165+T165+V165</f>
        <v>111913</v>
      </c>
      <c r="Y165" s="172" t="n">
        <v>505</v>
      </c>
      <c r="Z165" s="587" t="n">
        <f aca="false">Y165/$AS165</f>
        <v>0.00650647426399536</v>
      </c>
      <c r="AA165" s="69" t="n">
        <v>57487</v>
      </c>
      <c r="AB165" s="587" t="n">
        <f aca="false">AA165/$AS165</f>
        <v>0.740668685176834</v>
      </c>
      <c r="AC165" s="69" t="n">
        <v>7023</v>
      </c>
      <c r="AD165" s="587" t="n">
        <f aca="false">AC165/$AS165</f>
        <v>0.0904850866456226</v>
      </c>
      <c r="AE165" s="69" t="n">
        <v>8067</v>
      </c>
      <c r="AF165" s="587" t="n">
        <f aca="false">AE165/$AS165</f>
        <v>0.103936094827031</v>
      </c>
      <c r="AG165" s="69" t="n">
        <v>3634</v>
      </c>
      <c r="AH165" s="587" t="n">
        <f aca="false">AG165/$AS165</f>
        <v>0.0468208464858597</v>
      </c>
      <c r="AI165" s="69" t="n">
        <v>492</v>
      </c>
      <c r="AJ165" s="587" t="n">
        <f aca="false">AI165/$AS165</f>
        <v>0.00633898086710043</v>
      </c>
      <c r="AK165" s="69" t="n">
        <v>0</v>
      </c>
      <c r="AL165" s="587" t="n">
        <f aca="false">AK165/$AS165</f>
        <v>0</v>
      </c>
      <c r="AM165" s="69" t="n">
        <v>392</v>
      </c>
      <c r="AN165" s="587" t="n">
        <f aca="false">AM165/$AS165</f>
        <v>0.00505057012175482</v>
      </c>
      <c r="AO165" s="69" t="n">
        <v>0</v>
      </c>
      <c r="AP165" s="587" t="n">
        <f aca="false">AO165/$AS165</f>
        <v>0</v>
      </c>
      <c r="AQ165" s="69" t="n">
        <v>15</v>
      </c>
      <c r="AR165" s="587" t="n">
        <f aca="false">AQ165/$AS165</f>
        <v>0.000193261611801842</v>
      </c>
      <c r="AS165" s="644" t="n">
        <f aca="false">Y165+AA165+AC165+AE165+AG165+AI165+AK165+AM165+AO165+AQ165</f>
        <v>77615</v>
      </c>
      <c r="AT165" s="645" t="n">
        <v>33321</v>
      </c>
      <c r="AU165" s="646" t="n">
        <v>521</v>
      </c>
      <c r="AV165" s="647" t="n">
        <f aca="false">AU165/$BD165</f>
        <v>0.227510917030568</v>
      </c>
      <c r="AW165" s="306" t="n">
        <v>0</v>
      </c>
      <c r="AX165" s="647" t="n">
        <f aca="false">AW165/$BD165</f>
        <v>0</v>
      </c>
      <c r="AY165" s="671" t="n">
        <v>616</v>
      </c>
      <c r="AZ165" s="647" t="n">
        <f aca="false">AY165/$BD165</f>
        <v>0.268995633187773</v>
      </c>
      <c r="BA165" s="306" t="n">
        <v>1153</v>
      </c>
      <c r="BB165" s="648" t="n">
        <f aca="false">BA165/$BD165</f>
        <v>0.503493449781659</v>
      </c>
      <c r="BC165" s="649" t="n">
        <v>0</v>
      </c>
      <c r="BD165" s="650" t="n">
        <f aca="false">AU165+AW165+AY165+BA165</f>
        <v>2290</v>
      </c>
      <c r="BE165" s="651" t="n">
        <v>0</v>
      </c>
      <c r="BF165" s="647" t="n">
        <f aca="false">BE165/$BP165</f>
        <v>0</v>
      </c>
      <c r="BG165" s="306" t="n">
        <v>0</v>
      </c>
      <c r="BH165" s="647" t="n">
        <f aca="false">BG165/$BP165</f>
        <v>0</v>
      </c>
      <c r="BI165" s="306" t="n">
        <v>0</v>
      </c>
      <c r="BJ165" s="649" t="n">
        <v>1076</v>
      </c>
      <c r="BK165" s="652" t="n">
        <f aca="false">(BI165+BC165+BJ165)/$BP165</f>
        <v>0.0359517524808714</v>
      </c>
      <c r="BL165" s="649" t="n">
        <v>1452</v>
      </c>
      <c r="BM165" s="652" t="n">
        <f aca="false">BL165/BP165</f>
        <v>0.0485148184035551</v>
      </c>
      <c r="BN165" s="649" t="n">
        <v>27401</v>
      </c>
      <c r="BO165" s="652" t="n">
        <f aca="false">(BN165)/$BP165</f>
        <v>0.915533429115574</v>
      </c>
      <c r="BP165" s="650" t="n">
        <f aca="false">BE165+BG165+BI165+BC165+BJ165+BN165+BL165</f>
        <v>29929</v>
      </c>
    </row>
    <row r="166" customFormat="false" ht="15" hidden="false" customHeight="true" outlineLevel="0" collapsed="false">
      <c r="B166" s="513" t="s">
        <v>142</v>
      </c>
      <c r="C166" s="513"/>
      <c r="D166" s="78" t="n">
        <f aca="false">SUM(D154:D165)</f>
        <v>29232</v>
      </c>
      <c r="E166" s="179" t="n">
        <f aca="false">D166/$X166</f>
        <v>0.0206793804674932</v>
      </c>
      <c r="F166" s="81" t="n">
        <f aca="false">SUM(F154:F165)</f>
        <v>1061035</v>
      </c>
      <c r="G166" s="179" t="n">
        <f aca="false">F166/$X166</f>
        <v>0.750600248163884</v>
      </c>
      <c r="H166" s="81" t="n">
        <f aca="false">SUM(H154:H165)</f>
        <v>169058</v>
      </c>
      <c r="I166" s="179" t="n">
        <f aca="false">H166/$X166</f>
        <v>0.119595467401254</v>
      </c>
      <c r="J166" s="81" t="n">
        <f aca="false">SUM(J154:J165)</f>
        <v>79000</v>
      </c>
      <c r="K166" s="179" t="n">
        <f aca="false">J166/$X166</f>
        <v>0.0558863935732062</v>
      </c>
      <c r="L166" s="81" t="n">
        <f aca="false">SUM(L154:L165)</f>
        <v>57408</v>
      </c>
      <c r="M166" s="179" t="n">
        <f aca="false">L166/$X166</f>
        <v>0.0406117225601345</v>
      </c>
      <c r="N166" s="81" t="n">
        <f aca="false">SUM(N154:N165)</f>
        <v>3646</v>
      </c>
      <c r="O166" s="179" t="n">
        <f aca="false">N166/$X166</f>
        <v>0.00257926317680899</v>
      </c>
      <c r="P166" s="81" t="n">
        <f aca="false">SUM(P154:P165)</f>
        <v>1</v>
      </c>
      <c r="Q166" s="664" t="n">
        <f aca="false">P166/$X166</f>
        <v>7.07422703458307E-007</v>
      </c>
      <c r="R166" s="81" t="n">
        <f aca="false">SUM(R154:R165)</f>
        <v>6174</v>
      </c>
      <c r="S166" s="179" t="n">
        <f aca="false">R166/$X166</f>
        <v>0.00436762777115159</v>
      </c>
      <c r="T166" s="81" t="n">
        <f aca="false">SUM(T154:T165)</f>
        <v>0</v>
      </c>
      <c r="U166" s="179" t="n">
        <f aca="false">T166/$X166</f>
        <v>0</v>
      </c>
      <c r="V166" s="81" t="n">
        <f aca="false">SUM(V154:V165)</f>
        <v>8028</v>
      </c>
      <c r="W166" s="575" t="n">
        <f aca="false">V166/$X166</f>
        <v>0.00567918946336329</v>
      </c>
      <c r="X166" s="123" t="n">
        <f aca="false">D166+F166+H166+J166+L166+N166+P166+R166+T166+V166</f>
        <v>1413582</v>
      </c>
      <c r="Y166" s="178" t="n">
        <f aca="false">SUM(Y154:Y165)</f>
        <v>6006</v>
      </c>
      <c r="Z166" s="589" t="n">
        <f aca="false">Y166/$AS166</f>
        <v>0.00663368600332016</v>
      </c>
      <c r="AA166" s="81" t="n">
        <f aca="false">SUM(AA154:AA165)</f>
        <v>655415</v>
      </c>
      <c r="AB166" s="589" t="n">
        <f aca="false">AA166/$AS166</f>
        <v>0.723912306338009</v>
      </c>
      <c r="AC166" s="81" t="n">
        <f aca="false">SUM(AC154:AC165)</f>
        <v>94891</v>
      </c>
      <c r="AD166" s="589" t="n">
        <f aca="false">AC166/$AS166</f>
        <v>0.104808041715127</v>
      </c>
      <c r="AE166" s="81" t="n">
        <f aca="false">SUM(AE154:AE165)</f>
        <v>101774</v>
      </c>
      <c r="AF166" s="589" t="n">
        <f aca="false">AE166/$AS166</f>
        <v>0.11241038283415</v>
      </c>
      <c r="AG166" s="81" t="n">
        <f aca="false">SUM(AG154:AG165)</f>
        <v>37701</v>
      </c>
      <c r="AH166" s="589" t="n">
        <f aca="false">AG166/$AS166</f>
        <v>0.0416411248769852</v>
      </c>
      <c r="AI166" s="81" t="n">
        <f aca="false">SUM(AI154:AI165)</f>
        <v>5086</v>
      </c>
      <c r="AJ166" s="589" t="n">
        <f aca="false">AI166/$AS166</f>
        <v>0.00561753696518254</v>
      </c>
      <c r="AK166" s="81" t="n">
        <f aca="false">SUM(AK154:AK165)</f>
        <v>0</v>
      </c>
      <c r="AL166" s="589" t="n">
        <f aca="false">AK166/$AS166</f>
        <v>0</v>
      </c>
      <c r="AM166" s="81" t="n">
        <f aca="false">SUM(AM154:AM165)</f>
        <v>4361</v>
      </c>
      <c r="AN166" s="589" t="n">
        <f aca="false">AM166/$AS166</f>
        <v>0.00481676734273713</v>
      </c>
      <c r="AO166" s="81" t="n">
        <f aca="false">SUM(AO154:AO165)</f>
        <v>67</v>
      </c>
      <c r="AP166" s="589" t="n">
        <f aca="false">AO166/$AS166</f>
        <v>7.40021582121962E-005</v>
      </c>
      <c r="AQ166" s="81" t="n">
        <f aca="false">SUM(AQ154:AQ165)</f>
        <v>78</v>
      </c>
      <c r="AR166" s="589" t="n">
        <f aca="false">AQ166/$AS166</f>
        <v>8.61517662768851E-005</v>
      </c>
      <c r="AS166" s="123" t="n">
        <f aca="false">Y166+AA166+AC166+AE166+AG166+AI166+AK166+AM166+AO166+AQ166</f>
        <v>905379</v>
      </c>
      <c r="AT166" s="654" t="n">
        <f aca="false">SUM(AT154:AT165)</f>
        <v>398693</v>
      </c>
      <c r="AU166" s="178" t="n">
        <f aca="false">SUM(AU154:AU165)</f>
        <v>6157</v>
      </c>
      <c r="AV166" s="589" t="n">
        <f aca="false">AU166/$BD166</f>
        <v>0.185877309503683</v>
      </c>
      <c r="AW166" s="81" t="n">
        <f aca="false">SUM(AW154:AW165)</f>
        <v>11</v>
      </c>
      <c r="AX166" s="589" t="n">
        <f aca="false">AW166/$BD166</f>
        <v>0.000332085496920662</v>
      </c>
      <c r="AY166" s="81" t="n">
        <f aca="false">SUM(AY154:AY165)</f>
        <v>9968</v>
      </c>
      <c r="AZ166" s="589" t="n">
        <f aca="false">AY166/$BD166</f>
        <v>0.300929839391378</v>
      </c>
      <c r="BA166" s="81" t="n">
        <f aca="false">SUM(BA154:BA165)</f>
        <v>16988</v>
      </c>
      <c r="BB166" s="655" t="n">
        <f aca="false">BA166/$BD166</f>
        <v>0.512860765608018</v>
      </c>
      <c r="BC166" s="82" t="n">
        <f aca="false">SUM(BC154:BC165)</f>
        <v>230</v>
      </c>
      <c r="BD166" s="123" t="n">
        <f aca="false">AU166+AW166+AY166+BA166</f>
        <v>33124</v>
      </c>
      <c r="BE166" s="78" t="n">
        <f aca="false">SUM(BE154:BE165)</f>
        <v>0</v>
      </c>
      <c r="BF166" s="589" t="n">
        <f aca="false">BE166/$BP166</f>
        <v>0</v>
      </c>
      <c r="BG166" s="81" t="n">
        <f aca="false">SUM(BG154:BG165)</f>
        <v>0</v>
      </c>
      <c r="BH166" s="589" t="n">
        <f aca="false">BG166/$BP166</f>
        <v>0</v>
      </c>
      <c r="BI166" s="81" t="n">
        <f aca="false">SUM(BI154:BI165)</f>
        <v>0</v>
      </c>
      <c r="BJ166" s="82" t="n">
        <v>12425</v>
      </c>
      <c r="BK166" s="656" t="n">
        <f aca="false">(BI166+BC166+BJ166)/$BP166</f>
        <v>0.0377784876066858</v>
      </c>
      <c r="BL166" s="82" t="n">
        <f aca="false">SUM(BL154:BL165)</f>
        <v>5233</v>
      </c>
      <c r="BM166" s="656" t="n">
        <f aca="false">BL166/BP166</f>
        <v>0.0156218748040922</v>
      </c>
      <c r="BN166" s="82" t="n">
        <f aca="false">SUM(BN154:BN165)</f>
        <v>317091</v>
      </c>
      <c r="BO166" s="656" t="n">
        <f aca="false">(BN166)/$BP166</f>
        <v>0.946599637589222</v>
      </c>
      <c r="BP166" s="123" t="n">
        <f aca="false">BE166+BG166+BI166+BC166+BJ166+BN166+BL166</f>
        <v>334979</v>
      </c>
    </row>
    <row r="167" customFormat="false" ht="17.25" hidden="false" customHeight="false" outlineLevel="0" collapsed="false">
      <c r="BK167" s="464"/>
      <c r="BL167" s="464"/>
      <c r="BM167" s="464"/>
    </row>
  </sheetData>
  <mergeCells count="43">
    <mergeCell ref="B5:B6"/>
    <mergeCell ref="C5:C6"/>
    <mergeCell ref="D5:X5"/>
    <mergeCell ref="B7:B18"/>
    <mergeCell ref="B19:C19"/>
    <mergeCell ref="B20:B31"/>
    <mergeCell ref="B32:C32"/>
    <mergeCell ref="B33:B44"/>
    <mergeCell ref="B45:C45"/>
    <mergeCell ref="B46:B57"/>
    <mergeCell ref="B58:C58"/>
    <mergeCell ref="B59:B70"/>
    <mergeCell ref="B71:C71"/>
    <mergeCell ref="B72:B83"/>
    <mergeCell ref="B84:C84"/>
    <mergeCell ref="B86:B88"/>
    <mergeCell ref="C86:C88"/>
    <mergeCell ref="D86:X87"/>
    <mergeCell ref="Y86:AS87"/>
    <mergeCell ref="AT86:AT87"/>
    <mergeCell ref="AU86:BD86"/>
    <mergeCell ref="BE86:BP86"/>
    <mergeCell ref="AU87:AV87"/>
    <mergeCell ref="AW87:AZ87"/>
    <mergeCell ref="BA87:BB87"/>
    <mergeCell ref="BD87:BD88"/>
    <mergeCell ref="BE87:BH87"/>
    <mergeCell ref="BK87:BK88"/>
    <mergeCell ref="BL87:BM87"/>
    <mergeCell ref="BN87:BO87"/>
    <mergeCell ref="BP87:BP88"/>
    <mergeCell ref="B89:B100"/>
    <mergeCell ref="B101:C101"/>
    <mergeCell ref="B102:B113"/>
    <mergeCell ref="B114:C114"/>
    <mergeCell ref="B115:B126"/>
    <mergeCell ref="B127:C127"/>
    <mergeCell ref="B128:B139"/>
    <mergeCell ref="B140:C140"/>
    <mergeCell ref="B141:B152"/>
    <mergeCell ref="B153:C153"/>
    <mergeCell ref="B154:B165"/>
    <mergeCell ref="B166:C16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0" colorId="64" zoomScale="80" zoomScaleNormal="80" zoomScalePageLayoutView="100" workbookViewId="0">
      <selection pane="topLeft" activeCell="AA20" activeCellId="0" sqref="AA20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2020-05-04T11:59:20Z</dcterms:created>
  <dc:creator>David Saura Blasco;Ignacio Sánchez D'Ocon</dc:creator>
  <dc:description/>
  <dc:language>es-ES</dc:language>
  <cp:lastModifiedBy>Ignacio Sánchez D'Ocon</cp:lastModifiedBy>
  <dcterms:modified xsi:type="dcterms:W3CDTF">2020-07-02T08:17:35Z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